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hma2020060\Desktop\"/>
    </mc:Choice>
  </mc:AlternateContent>
  <xr:revisionPtr revIDLastSave="0" documentId="13_ncr:1_{49BD35BB-E73E-42D3-B99E-F9DD4750DBB3}" xr6:coauthVersionLast="44" xr6:coauthVersionMax="44" xr10:uidLastSave="{00000000-0000-0000-0000-000000000000}"/>
  <workbookProtection workbookAlgorithmName="SHA-512" workbookHashValue="uEfxK/swBkZj3ddru2sT4LbFe35dcoAkZX4GOlvk/RFAsUzmeXCaP6eZnIE8BRNqvRm4kZNV65eB6igiojhyKw==" workbookSaltValue="iiIj42TE42OuwB2o6Enlj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<sst xmlns="http://schemas.openxmlformats.org/spreadsheetml/2006/main" count="241" uniqueCount="120">
  <si>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</si>
  <si>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</si>
  <si>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</si>
  <si>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</si>
  <si>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</si>
  <si>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</si>
  <si>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</si>
  <si>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</si>
  <si>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</si>
  <si>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</si>
  <si>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</si>
  <si>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</si>
  <si>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</si>
  <si>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</si>
  <si>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</si>
  <si>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</si>
  <si>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</si>
  <si>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</si>
  <si>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</si>
  <si>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</si>
  <si>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</si>
  <si>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</si>
  <si>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</si>
  <si>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</si>
  <si>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</si>
  <si>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</si>
  <si>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</si>
  <si>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</si>
  <si>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</si>
  <si>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</si>
  <si>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</si>
  <si>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</si>
  <si>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</si>
  <si>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</si>
  <si>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</si>
  <si>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</si>
  <si>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</si>
  <si>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</si>
  <si>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</si>
  <si>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</si>
  <si>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</si>
  <si>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</si>
  <si>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</si>
  <si>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</si>
  <si>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</si>
  <si>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</si>
  <si>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</si>
  <si>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</si>
  <si>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</si>
  <si>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</si>
  <si>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</si>
  <si>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</si>
  <si>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</si>
  <si>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</si>
  <si>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</si>
  <si>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</si>
  <si>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</si>
  <si>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</si>
  <si>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</si>
  <si>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</si>
  <si>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</si>
  <si>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</si>
  <si>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</si>
  <si>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</si>
  <si>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</si>
  <si>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</si>
  <si>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</si>
  <si>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</si>
  <si>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</si>
  <si>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</si>
  <si>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</si>
  <si>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</si>
  <si>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</si>
  <si>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</si>
  <si>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</si>
  <si>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</si>
  <si>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</si>
  <si>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</si>
  <si>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</si>
  <si>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</si>
  <si>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</si>
  <si>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</si>
  <si>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</si>
  <si>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</si>
  <si>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</si>
  <si>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</si>
  <si>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</si>
  <si>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</si>
  <si>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</si>
  <si>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</si>
  <si>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</si>
  <si>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</si>
  <si>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</si>
  <si>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</si>
  <si>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</si>
  <si>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</si>
  <si>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</si>
  <si>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</si>
  <si>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当麻町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</si>
  <si>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</si>
  <si>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</si>
  <si>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</si>
  <si>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</si>
  <si>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</si>
  <si>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</si>
  <si>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</si>
  <si>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</si>
  <si>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</si>
  <si>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</si>
  <si>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</si>
  <si>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</si>
  <si>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</si>
  <si>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</si>
  <si>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</si>
  <si>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</si>
  <si>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</si>
  <si>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</si>
  <si>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本町の総収益は、使用料収入や一般会計からの繰入金等により賄われています。
 下水道整備事業は、整備箇所が終盤となっているため、整備費は減少していくものと考えられます。
 また、起債の償還額についてもピークを過ぎ残高は徐々に減少しますが下水道使用料収入は減少しており営業損益は赤字が継続する見込みです。今後は汚水処理費用の抑制を図り一般会計からの繰入や水道料水準のあり方を検討していきます。</t>
    <phoneticPr fontId="4"/>
  </si>
  <si>
    <t>管渠施設については、カメラ調査を実施し、施設の機能維持、計画的な修繕を実施し、管渠の延命に努めていきます。</t>
    <phoneticPr fontId="4"/>
  </si>
  <si>
    <t>事業開始から30年以上経過しているため、老朽化により管渠の改築更新、修繕が必要です。そのため、計画的にカメラ調査を実施することで状況を把握し、効率的な改築修繕計画を立てることで、経費の低減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</si>
</sst>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0.19</c:v>
                </c:pt>
                <c:pt idx="3" formatCode="#,##0.00;&quot;△&quot;#,##0.00;&quot;-&quot;">
                  <c:v>1.5</c:v>
                </c:pt>
                <c:pt idx="4" formatCode="#,##0.00;&quot;△&quot;#,##0.00;&quot;-&quot;">
                  <c:v>0.24</c:v>
                </c:pt>
              </c:numCache>
            </c:numRef>
          </c:val>
          <c:extLst>
            <c:ext xmlns:c16="http://schemas.microsoft.com/office/drawing/2014/chart" uri="{C3380CC4-5D6E-409C-BE32-E72D297353CC}">
              <c16:uniqueId val="{00000000-8DA9-45C3-AA7A-2DF7442B3F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8DA9-45C3-AA7A-2DF7442B3F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B-416C-80FE-BBA40B752D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04FB-416C-80FE-BBA40B752D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96.36</c:v>
                </c:pt>
                <c:pt idx="1">
                  <c:v>96.77</c:v>
                </c:pt>
                <c:pt idx="2">
                  <c:v>96.66</c:v>
                </c:pt>
                <c:pt idx="3">
                  <c:v>96.69</c:v>
                </c:pt>
                <c:pt idx="4">
                  <c:v>96.7</c:v>
                </c:pt>
              </c:numCache>
            </c:numRef>
          </c:val>
          <c:extLst>
            <c:ext xmlns:c16="http://schemas.microsoft.com/office/drawing/2014/chart" uri="{C3380CC4-5D6E-409C-BE32-E72D297353CC}">
              <c16:uniqueId val="{00000000-E959-4F1B-A2F4-8D3445BD34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E959-4F1B-A2F4-8D3445BD34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88.92</c:v>
                </c:pt>
                <c:pt idx="1">
                  <c:v>92.02</c:v>
                </c:pt>
                <c:pt idx="2">
                  <c:v>92.89</c:v>
                </c:pt>
                <c:pt idx="3">
                  <c:v>94.34</c:v>
                </c:pt>
                <c:pt idx="4">
                  <c:v>99.29</c:v>
                </c:pt>
              </c:numCache>
            </c:numRef>
          </c:val>
          <c:extLst>
            <c:ext xmlns:c16="http://schemas.microsoft.com/office/drawing/2014/chart" uri="{C3380CC4-5D6E-409C-BE32-E72D297353CC}">
              <c16:uniqueId val="{00000000-AC39-4D50-B84E-3C76F35410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39-4D50-B84E-3C76F35410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F-48AE-B6CD-AEB13FA404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F-48AE-B6CD-AEB13FA404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97-402B-B01D-606E1AEC0C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7-402B-B01D-606E1AEC0C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F-4D4D-A97F-68325B13D8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F-4D4D-A97F-68325B13D8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3-432E-A38D-B84088B062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3-432E-A38D-B84088B062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404.84</c:v>
                </c:pt>
                <c:pt idx="1">
                  <c:v>364.71</c:v>
                </c:pt>
                <c:pt idx="2">
                  <c:v>413.16</c:v>
                </c:pt>
                <c:pt idx="3">
                  <c:v>408.38</c:v>
                </c:pt>
                <c:pt idx="4">
                  <c:v>398.63</c:v>
                </c:pt>
              </c:numCache>
            </c:numRef>
          </c:val>
          <c:extLst>
            <c:ext xmlns:c16="http://schemas.microsoft.com/office/drawing/2014/chart" uri="{C3380CC4-5D6E-409C-BE32-E72D297353CC}">
              <c16:uniqueId val="{00000000-8352-4D49-A540-B0E16926F5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8352-4D49-A540-B0E16926F5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97.56</c:v>
                </c:pt>
                <c:pt idx="1">
                  <c:v>91.41</c:v>
                </c:pt>
                <c:pt idx="2">
                  <c:v>95.45</c:v>
                </c:pt>
                <c:pt idx="3">
                  <c:v>86.53</c:v>
                </c:pt>
                <c:pt idx="4">
                  <c:v>92.95</c:v>
                </c:pt>
              </c:numCache>
            </c:numRef>
          </c:val>
          <c:extLst>
            <c:ext xmlns:c16="http://schemas.microsoft.com/office/drawing/2014/chart" uri="{C3380CC4-5D6E-409C-BE32-E72D297353CC}">
              <c16:uniqueId val="{00000000-17CC-4E12-BAF5-E6A90C1625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17CC-4E12-BAF5-E6A90C1625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151.69999999999999</c:v>
                </c:pt>
                <c:pt idx="1">
                  <c:v>161.93</c:v>
                </c:pt>
                <c:pt idx="2">
                  <c:v>154.69999999999999</c:v>
                </c:pt>
                <c:pt idx="3">
                  <c:v>171.4</c:v>
                </c:pt>
                <c:pt idx="4">
                  <c:v>160.21</c:v>
                </c:pt>
              </c:numCache>
            </c:numRef>
          </c:val>
          <c:extLst>
            <c:ext xmlns:c16="http://schemas.microsoft.com/office/drawing/2014/chart" uri="{C3380CC4-5D6E-409C-BE32-E72D297353CC}">
              <c16:uniqueId val="{00000000-E90D-4FC5-9C8B-4C0A4E5AFA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E90D-4FC5-9C8B-4C0A4E5AFA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58"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当麻町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6174</v>
      </c>
      <c r="AM8" s="37"/>
      <c r="AN8" s="37"/>
      <c r="AO8" s="37"/>
      <c r="AP8" s="37"/>
      <c r="AQ8" s="37"/>
      <c r="AR8" s="37"/>
      <c r="AS8" s="37"/>
      <c r="AT8" s="38">
        <f>データ!T6</f>
        <v>204.9</v>
      </c>
      <c r="AU8" s="38"/>
      <c r="AV8" s="38"/>
      <c r="AW8" s="38"/>
      <c r="AX8" s="38"/>
      <c r="AY8" s="38"/>
      <c r="AZ8" s="38"/>
      <c r="BA8" s="38"/>
      <c r="BB8" s="38">
        <f>データ!U6</f>
        <v>30.13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61.52</v>
      </c>
      <c r="Q10" s="38"/>
      <c r="R10" s="38"/>
      <c r="S10" s="38"/>
      <c r="T10" s="38"/>
      <c r="U10" s="38"/>
      <c r="V10" s="38"/>
      <c r="W10" s="38">
        <f>データ!Q6</f>
        <v>62.32</v>
      </c>
      <c r="X10" s="38"/>
      <c r="Y10" s="38"/>
      <c r="Z10" s="38"/>
      <c r="AA10" s="38"/>
      <c r="AB10" s="38"/>
      <c r="AC10" s="38"/>
      <c r="AD10" s="37">
        <f>データ!R6</f>
        <v>2580</v>
      </c>
      <c r="AE10" s="37"/>
      <c r="AF10" s="37"/>
      <c r="AG10" s="37"/>
      <c r="AH10" s="37"/>
      <c r="AI10" s="37"/>
      <c r="AJ10" s="37"/>
      <c r="AK10" s="2"/>
      <c r="AL10" s="37">
        <f>データ!V6</f>
        <v>3786</v>
      </c>
      <c r="AM10" s="37"/>
      <c r="AN10" s="37"/>
      <c r="AO10" s="37"/>
      <c r="AP10" s="37"/>
      <c r="AQ10" s="37"/>
      <c r="AR10" s="37"/>
      <c r="AS10" s="37"/>
      <c r="AT10" s="38">
        <f>データ!W6</f>
        <v>1.27</v>
      </c>
      <c r="AU10" s="38"/>
      <c r="AV10" s="38"/>
      <c r="AW10" s="38"/>
      <c r="AX10" s="38"/>
      <c r="AY10" s="38"/>
      <c r="AZ10" s="38"/>
      <c r="BA10" s="38"/>
      <c r="BB10" s="38">
        <f>データ!X6</f>
        <v>2981.1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8rGpla3hiCEXr7M7WnxrVomPGj+vNlBGwrwls8uhn5SARX3Z1VIL8w/W1f1lW4drTc18K4hVB9tc3Adc9r38vA==" saltValue="Y1mqz1bt+0tHLAJB1pY1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14541</v>
      </c>
      <c r="D6" s="19">
        <f t="shared" si="3"/>
        <v>47</v>
      </c>
      <c r="E6" s="19">
        <f t="shared" si="3"/>
        <v>17</v>
      </c>
      <c r="F6" s="19">
        <f t="shared" si="3"/>
        <v>4</v>
      </c>
      <c r="G6" s="19">
        <f t="shared" si="3"/>
        <v>0</v>
      </c>
      <c r="H6" s="19" t="str">
        <f t="shared" si="3"/>
        <v>北海道　当麻町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61.52</v>
      </c>
      <c r="Q6" s="20">
        <f t="shared" si="3"/>
        <v>62.32</v>
      </c>
      <c r="R6" s="20">
        <f t="shared" si="3"/>
        <v>2580</v>
      </c>
      <c r="S6" s="20">
        <f t="shared" si="3"/>
        <v>6174</v>
      </c>
      <c r="T6" s="20">
        <f t="shared" si="3"/>
        <v>204.9</v>
      </c>
      <c r="U6" s="20">
        <f t="shared" si="3"/>
        <v>30.13</v>
      </c>
      <c r="V6" s="20">
        <f t="shared" si="3"/>
        <v>3786</v>
      </c>
      <c r="W6" s="20">
        <f t="shared" si="3"/>
        <v>1.27</v>
      </c>
      <c r="X6" s="20">
        <f t="shared" si="3"/>
        <v>2981.1</v>
      </c>
      <c r="Y6" s="21">
        <f>IF(Y7="",NA(),Y7)</f>
        <v>88.92</v>
      </c>
      <c r="Z6" s="21">
        <f t="shared" ref="Z6:AH6" si="4">IF(Z7="",NA(),Z7)</f>
        <v>92.02</v>
      </c>
      <c r="AA6" s="21">
        <f t="shared" si="4"/>
        <v>92.89</v>
      </c>
      <c r="AB6" s="21">
        <f t="shared" si="4"/>
        <v>94.34</v>
      </c>
      <c r="AC6" s="21">
        <f t="shared" si="4"/>
        <v>99.29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404.84</v>
      </c>
      <c r="BG6" s="21">
        <f t="shared" ref="BG6:BO6" si="7">IF(BG7="",NA(),BG7)</f>
        <v>364.71</v>
      </c>
      <c r="BH6" s="21">
        <f t="shared" si="7"/>
        <v>413.16</v>
      </c>
      <c r="BI6" s="21">
        <f t="shared" si="7"/>
        <v>408.38</v>
      </c>
      <c r="BJ6" s="21">
        <f t="shared" si="7"/>
        <v>398.63</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97.56</v>
      </c>
      <c r="BR6" s="21">
        <f t="shared" ref="BR6:BZ6" si="8">IF(BR7="",NA(),BR7)</f>
        <v>91.41</v>
      </c>
      <c r="BS6" s="21">
        <f t="shared" si="8"/>
        <v>95.45</v>
      </c>
      <c r="BT6" s="21">
        <f t="shared" si="8"/>
        <v>86.53</v>
      </c>
      <c r="BU6" s="21">
        <f t="shared" si="8"/>
        <v>92.95</v>
      </c>
      <c r="BV6" s="21">
        <f t="shared" si="8"/>
        <v>87.03</v>
      </c>
      <c r="BW6" s="21">
        <f t="shared" si="8"/>
        <v>84.3</v>
      </c>
      <c r="BX6" s="21">
        <f t="shared" si="8"/>
        <v>82.88</v>
      </c>
      <c r="BY6" s="21">
        <f t="shared" si="8"/>
        <v>82.53</v>
      </c>
      <c r="BZ6" s="21">
        <f t="shared" si="8"/>
        <v>81.81</v>
      </c>
      <c r="CA6" s="20" t="str">
        <f>IF(CA7="","",IF(CA7="-","【-】","【"&amp;SUBSTITUTE(TEXT(CA7,"#,##0.00"),"-","△")&amp;"】"))</f>
        <v>【73.78】</v>
      </c>
      <c r="CB6" s="21">
        <f>IF(CB7="",NA(),CB7)</f>
        <v>151.69999999999999</v>
      </c>
      <c r="CC6" s="21">
        <f t="shared" ref="CC6:CK6" si="9">IF(CC7="",NA(),CC7)</f>
        <v>161.93</v>
      </c>
      <c r="CD6" s="21">
        <f t="shared" si="9"/>
        <v>154.69999999999999</v>
      </c>
      <c r="CE6" s="21">
        <f t="shared" si="9"/>
        <v>171.4</v>
      </c>
      <c r="CF6" s="21">
        <f t="shared" si="9"/>
        <v>160.21</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96.36</v>
      </c>
      <c r="CY6" s="21">
        <f t="shared" ref="CY6:DG6" si="11">IF(CY7="",NA(),CY7)</f>
        <v>96.77</v>
      </c>
      <c r="CZ6" s="21">
        <f t="shared" si="11"/>
        <v>96.66</v>
      </c>
      <c r="DA6" s="21">
        <f t="shared" si="11"/>
        <v>96.69</v>
      </c>
      <c r="DB6" s="21">
        <f t="shared" si="11"/>
        <v>96.7</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0.19</v>
      </c>
      <c r="EH6" s="21">
        <f t="shared" si="14"/>
        <v>1.5</v>
      </c>
      <c r="EI6" s="21">
        <f t="shared" si="14"/>
        <v>0.24</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15">
      <c r="A7" s="14"/>
      <c r="B7" s="23">
        <v>2022</v>
      </c>
      <c r="C7" s="23">
        <v>14541</v>
      </c>
      <c r="D7" s="23">
        <v>47</v>
      </c>
      <c r="E7" s="23">
        <v>17</v>
      </c>
      <c r="F7" s="23">
        <v>4</v>
      </c>
      <c r="G7" s="23">
        <v>0</v>
      </c>
      <c r="H7" s="23" t="s">
        <v>98</v>
      </c>
      <c r="I7" s="23" t="s">
        <v>99</v>
      </c>
      <c r="J7" s="23" t="s">
        <v>100</v>
      </c>
      <c r="K7" s="23" t="s">
        <v>101</v>
      </c>
      <c r="L7" s="23" t="s">
        <v>102</v>
      </c>
      <c r="M7" s="23" t="s">
        <v>103</v>
      </c>
      <c r="N7" s="24" t="s">
        <v>104</v>
      </c>
      <c r="O7" s="24" t="s">
        <v>105</v>
      </c>
      <c r="P7" s="24">
        <v>61.52</v>
      </c>
      <c r="Q7" s="24">
        <v>62.32</v>
      </c>
      <c r="R7" s="24">
        <v>2580</v>
      </c>
      <c r="S7" s="24">
        <v>6174</v>
      </c>
      <c r="T7" s="24">
        <v>204.9</v>
      </c>
      <c r="U7" s="24">
        <v>30.13</v>
      </c>
      <c r="V7" s="24">
        <v>3786</v>
      </c>
      <c r="W7" s="24">
        <v>1.27</v>
      </c>
      <c r="X7" s="24">
        <v>2981.1</v>
      </c>
      <c r="Y7" s="24">
        <v>88.92</v>
      </c>
      <c r="Z7" s="24">
        <v>92.02</v>
      </c>
      <c r="AA7" s="24">
        <v>92.89</v>
      </c>
      <c r="AB7" s="24">
        <v>94.34</v>
      </c>
      <c r="AC7" s="24">
        <v>99.29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404.84</v>
      </c>
      <c r="BG7" s="24">
        <v>364.71</v>
      </c>
      <c r="BH7" s="24">
        <v>413.16</v>
      </c>
      <c r="BI7" s="24">
        <v>408.38</v>
      </c>
      <c r="BJ7" s="24">
        <v>398.63</v>
      </c>
      <c r="BK7" s="24">
        <v>1252.71</v>
      </c>
      <c r="BL7" s="24">
        <v>1267.3900000000001</v>
      </c>
      <c r="BM7" s="24">
        <v>1268.6300000000001</v>
      </c>
      <c r="BN7" s="24">
        <v>1283.69</v>
      </c>
      <c r="BO7" s="24">
        <v>1160.22</v>
      </c>
      <c r="BP7" s="24">
        <v>1182.1099999999999</v>
      </c>
      <c r="BQ7" s="24">
        <v>97.56</v>
      </c>
      <c r="BR7" s="24">
        <v>91.41</v>
      </c>
      <c r="BS7" s="24">
        <v>95.45</v>
      </c>
      <c r="BT7" s="24">
        <v>86.53</v>
      </c>
      <c r="BU7" s="24">
        <v>92.95</v>
      </c>
      <c r="BV7" s="24">
        <v>87.03</v>
      </c>
      <c r="BW7" s="24">
        <v>84.3</v>
      </c>
      <c r="BX7" s="24">
        <v>82.88</v>
      </c>
      <c r="BY7" s="24">
        <v>82.53</v>
      </c>
      <c r="BZ7" s="24">
        <v>81.81</v>
      </c>
      <c r="CA7" s="24">
        <v>73.78</v>
      </c>
      <c r="CB7" s="24">
        <v>151.69999999999999</v>
      </c>
      <c r="CC7" s="24">
        <v>161.93</v>
      </c>
      <c r="CD7" s="24">
        <v>154.69999999999999</v>
      </c>
      <c r="CE7" s="24">
        <v>171.4</v>
      </c>
      <c r="CF7" s="24">
        <v>160.21</v>
      </c>
      <c r="CG7" s="24">
        <v>177.02</v>
      </c>
      <c r="CH7" s="24">
        <v>185.47</v>
      </c>
      <c r="CI7" s="24">
        <v>187.76</v>
      </c>
      <c r="CJ7" s="24">
        <v>190.48</v>
      </c>
      <c r="CK7" s="24">
        <v>193.59</v>
      </c>
      <c r="CL7" s="24">
        <v>220.62</v>
      </c>
      <c r="CM7" s="24" t="s">
        <v>104</v>
      </c>
      <c r="CN7" s="24" t="s">
        <v>104</v>
      </c>
      <c r="CO7" s="24" t="s">
        <v>104</v>
      </c>
      <c r="CP7" s="24" t="s">
        <v>104</v>
      </c>
      <c r="CQ7" s="24" t="s">
        <v>104</v>
      </c>
      <c r="CR7" s="24">
        <v>46.17</v>
      </c>
      <c r="CS7" s="24">
        <v>45.68</v>
      </c>
      <c r="CT7" s="24">
        <v>45.87</v>
      </c>
      <c r="CU7" s="24">
        <v>44.24</v>
      </c>
      <c r="CV7" s="24">
        <v>45.3</v>
      </c>
      <c r="CW7" s="24">
        <v>42.22</v>
      </c>
      <c r="CX7" s="24">
        <v>96.36</v>
      </c>
      <c r="CY7" s="24">
        <v>96.77</v>
      </c>
      <c r="CZ7" s="24">
        <v>96.66</v>
      </c>
      <c r="DA7" s="24">
        <v>96.69</v>
      </c>
      <c r="DB7" s="24">
        <v>96.7</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0.19</v>
      </c>
      <c r="EH7" s="24">
        <v>1.5</v>
      </c>
      <c r="EI7" s="24">
        <v>0.24</v>
      </c>
      <c r="EJ7" s="24">
        <v>0.06</v>
      </c>
      <c r="EK7" s="24">
        <v>0.04</v>
      </c>
      <c r="EL7" s="24">
        <v>0.06</v>
      </c>
      <c r="EM7" s="24">
        <v>0.27</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2023-12-12T02:48:40Z</dcterms:created>
  <dcterms:modified xsi:type="dcterms:W3CDTF">2024-01-19T04:07:55Z</dcterms:modified>
  <cp:category/>
</cp:coreProperties>
</file>