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<sst xmlns="http://schemas.openxmlformats.org/spreadsheetml/2006/main" count="217" uniqueCount="107">
  <si>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</si>
  <si>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</si>
  <si>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</si>
  <si>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</si>
  <si>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</si>
  <si>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</si>
  <si>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</si>
  <si>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</si>
  <si>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</si>
  <si>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</si>
  <si>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</si>
  <si>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</si>
  <si>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</si>
  <si>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</si>
  <si>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</si>
  <si>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</si>
  <si>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</si>
  <si>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</si>
  <si>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</si>
  <si>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</si>
  <si>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</si>
  <si>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</si>
  <si>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</si>
  <si>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</si>
  <si>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</si>
  <si>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</si>
  <si>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</si>
  <si>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</si>
  <si>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</si>
  <si>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</si>
  <si>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</si>
  <si>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</si>
  <si>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</si>
  <si>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</si>
  <si>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</si>
  <si>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</si>
  <si>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</si>
  <si>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</si>
  <si>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</si>
  <si>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</si>
  <si>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</si>
  <si>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</si>
  <si>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</si>
  <si>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</si>
  <si>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</si>
  <si>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</si>
  <si>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</si>
  <si>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</si>
  <si>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</si>
  <si>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</si>
  <si>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</si>
  <si>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</si>
  <si>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</si>
  <si>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</si>
  <si>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</si>
  <si>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</si>
  <si>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</si>
  <si>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</si>
  <si>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</si>
  <si>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</si>
  <si>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</si>
  <si>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</si>
  <si>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</si>
  <si>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</si>
  <si>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</si>
  <si>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</si>
  <si>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</si>
  <si>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</si>
  <si>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</si>
  <si>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</si>
  <si>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</si>
  <si>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</si>
  <si>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</si>
  <si>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</si>
  <si>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</si>
  <si>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</si>
  <si>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</si>
  <si>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</si>
  <si>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</si>
  <si>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</si>
  <si>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</si>
  <si>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</si>
  <si>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</si>
  <si>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</si>
  <si>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</si>
  <si>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</si>
  <si>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</si>
  <si>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</si>
  <si>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</si>
  <si>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</si>
  <si>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</si>
  <si>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</si>
  <si>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</si>
  <si>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当麻町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</si>
  <si>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</si>
  <si>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</si>
  <si>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</si>
  <si>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</si>
  <si>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</si>
  <si>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</si>
  <si>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</si>
  <si>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</si>
  <si>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</si>
  <si>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</si>
  <si>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当町水道事業の経営は、収支において黒字経営となっていますが、人口減に伴う給水収益減少のなか、耐用年数を経過した老朽施設の更新に伴う企業債の増加や維持管理費用の支出が多くなっており、経営を圧迫している状況です。</t>
    <phoneticPr fontId="4"/>
  </si>
  <si>
    <t>　当町の水道施設は、昭和４０年代後半に整備し、耐用年数を経過した管路が多く存在しており、老朽化に起因した漏水事故の発生も多く、有収率の悪化に繋がっています。</t>
    <phoneticPr fontId="4"/>
  </si>
  <si>
    <t>　当町水道事業の経営健全化を図るにあたり、有収率の向上が急務となっています。
　現在は、漏水多発管路に重点を置き更新を行っています。　また、道路工事等に合せて管路更新工事を行い更新費用の節減に努めています。
　今後も計画的な施設の更新を行い、支出の抑制を図ります。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</si>
</sst>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0.71</c:v>
                </c:pt>
                <c:pt idx="1">
                  <c:v>0.63</c:v>
                </c:pt>
                <c:pt idx="2">
                  <c:v>0.13</c:v>
                </c:pt>
                <c:pt idx="3">
                  <c:v>0.21</c:v>
                </c:pt>
                <c:pt idx="4">
                  <c:v>0.59</c:v>
                </c:pt>
              </c:numCache>
            </c:numRef>
          </c:val>
        </c:ser>
        <c:dLbls>
          <c:showLegendKey val="0"/>
          <c:showVal val="0"/>
          <c:showCatName val="0"/>
          <c:showSerName val="0"/>
          <c:showPercent val="0"/>
          <c:showBubbleSize val="0"/>
        </c:dLbls>
        <c:gapWidth val="150"/>
        <c:axId val="81843712"/>
        <c:axId val="818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81843712"/>
        <c:axId val="81845632"/>
      </c:lineChart>
      <c:dateAx>
        <c:axId val="81843712"/>
        <c:scaling>
          <c:orientation val="minMax"/>
        </c:scaling>
        <c:delete val="1"/>
        <c:axPos val="b"/>
        <c:numFmt formatCode="ge" sourceLinked="1"/>
        <c:majorTickMark val="none"/>
        <c:minorTickMark val="none"/>
        <c:tickLblPos val="none"/>
        <c:crossAx val="81845632"/>
        <c:crosses val="autoZero"/>
        <c:auto val="1"/>
        <c:lblOffset val="100"/>
        <c:baseTimeUnit val="years"/>
      </c:dateAx>
      <c:valAx>
        <c:axId val="818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62.89</c:v>
                </c:pt>
                <c:pt idx="1">
                  <c:v>65.69</c:v>
                </c:pt>
                <c:pt idx="2">
                  <c:v>66.290000000000006</c:v>
                </c:pt>
                <c:pt idx="3">
                  <c:v>66.13</c:v>
                </c:pt>
                <c:pt idx="4">
                  <c:v>67.510000000000005</c:v>
                </c:pt>
              </c:numCache>
            </c:numRef>
          </c:val>
        </c:ser>
        <c:dLbls>
          <c:showLegendKey val="0"/>
          <c:showVal val="0"/>
          <c:showCatName val="0"/>
          <c:showSerName val="0"/>
          <c:showPercent val="0"/>
          <c:showBubbleSize val="0"/>
        </c:dLbls>
        <c:gapWidth val="150"/>
        <c:axId val="82921344"/>
        <c:axId val="829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82921344"/>
        <c:axId val="82935808"/>
      </c:lineChart>
      <c:dateAx>
        <c:axId val="82921344"/>
        <c:scaling>
          <c:orientation val="minMax"/>
        </c:scaling>
        <c:delete val="1"/>
        <c:axPos val="b"/>
        <c:numFmt formatCode="ge" sourceLinked="1"/>
        <c:majorTickMark val="none"/>
        <c:minorTickMark val="none"/>
        <c:tickLblPos val="none"/>
        <c:crossAx val="82935808"/>
        <c:crosses val="autoZero"/>
        <c:auto val="1"/>
        <c:lblOffset val="100"/>
        <c:baseTimeUnit val="years"/>
      </c:dateAx>
      <c:valAx>
        <c:axId val="829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67.849999999999994</c:v>
                </c:pt>
                <c:pt idx="1">
                  <c:v>65.349999999999994</c:v>
                </c:pt>
                <c:pt idx="2">
                  <c:v>63.57</c:v>
                </c:pt>
                <c:pt idx="3">
                  <c:v>64.09</c:v>
                </c:pt>
                <c:pt idx="4">
                  <c:v>63.04</c:v>
                </c:pt>
              </c:numCache>
            </c:numRef>
          </c:val>
        </c:ser>
        <c:dLbls>
          <c:showLegendKey val="0"/>
          <c:showVal val="0"/>
          <c:showCatName val="0"/>
          <c:showSerName val="0"/>
          <c:showPercent val="0"/>
          <c:showBubbleSize val="0"/>
        </c:dLbls>
        <c:gapWidth val="150"/>
        <c:axId val="82970112"/>
        <c:axId val="829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82970112"/>
        <c:axId val="82972032"/>
      </c:lineChart>
      <c:dateAx>
        <c:axId val="82970112"/>
        <c:scaling>
          <c:orientation val="minMax"/>
        </c:scaling>
        <c:delete val="1"/>
        <c:axPos val="b"/>
        <c:numFmt formatCode="ge" sourceLinked="1"/>
        <c:majorTickMark val="none"/>
        <c:minorTickMark val="none"/>
        <c:tickLblPos val="none"/>
        <c:crossAx val="82972032"/>
        <c:crosses val="autoZero"/>
        <c:auto val="1"/>
        <c:lblOffset val="100"/>
        <c:baseTimeUnit val="years"/>
      </c:dateAx>
      <c:valAx>
        <c:axId val="829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126.42</c:v>
                </c:pt>
                <c:pt idx="1">
                  <c:v>114.11</c:v>
                </c:pt>
                <c:pt idx="2">
                  <c:v>109.91</c:v>
                </c:pt>
                <c:pt idx="3">
                  <c:v>112.77</c:v>
                </c:pt>
                <c:pt idx="4">
                  <c:v>105.22</c:v>
                </c:pt>
              </c:numCache>
            </c:numRef>
          </c:val>
        </c:ser>
        <c:dLbls>
          <c:showLegendKey val="0"/>
          <c:showVal val="0"/>
          <c:showCatName val="0"/>
          <c:showSerName val="0"/>
          <c:showPercent val="0"/>
          <c:showBubbleSize val="0"/>
        </c:dLbls>
        <c:gapWidth val="150"/>
        <c:axId val="82154624"/>
        <c:axId val="821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82154624"/>
        <c:axId val="82156544"/>
      </c:lineChart>
      <c:dateAx>
        <c:axId val="82154624"/>
        <c:scaling>
          <c:orientation val="minMax"/>
        </c:scaling>
        <c:delete val="1"/>
        <c:axPos val="b"/>
        <c:numFmt formatCode="ge" sourceLinked="1"/>
        <c:majorTickMark val="none"/>
        <c:minorTickMark val="none"/>
        <c:tickLblPos val="none"/>
        <c:crossAx val="82156544"/>
        <c:crosses val="autoZero"/>
        <c:auto val="1"/>
        <c:lblOffset val="100"/>
        <c:baseTimeUnit val="years"/>
      </c:dateAx>
      <c:valAx>
        <c:axId val="8215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1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49.36</c:v>
                </c:pt>
                <c:pt idx="1">
                  <c:v>49.21</c:v>
                </c:pt>
                <c:pt idx="2">
                  <c:v>51.19</c:v>
                </c:pt>
                <c:pt idx="3">
                  <c:v>60.91</c:v>
                </c:pt>
                <c:pt idx="4">
                  <c:v>60.52</c:v>
                </c:pt>
              </c:numCache>
            </c:numRef>
          </c:val>
        </c:ser>
        <c:dLbls>
          <c:showLegendKey val="0"/>
          <c:showVal val="0"/>
          <c:showCatName val="0"/>
          <c:showSerName val="0"/>
          <c:showPercent val="0"/>
          <c:showBubbleSize val="0"/>
        </c:dLbls>
        <c:gapWidth val="150"/>
        <c:axId val="82588416"/>
        <c:axId val="825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82588416"/>
        <c:axId val="82590336"/>
      </c:lineChart>
      <c:dateAx>
        <c:axId val="82588416"/>
        <c:scaling>
          <c:orientation val="minMax"/>
        </c:scaling>
        <c:delete val="1"/>
        <c:axPos val="b"/>
        <c:numFmt formatCode="ge" sourceLinked="1"/>
        <c:majorTickMark val="none"/>
        <c:minorTickMark val="none"/>
        <c:tickLblPos val="none"/>
        <c:crossAx val="82590336"/>
        <c:crosses val="autoZero"/>
        <c:auto val="1"/>
        <c:lblOffset val="100"/>
        <c:baseTimeUnit val="years"/>
      </c:dateAx>
      <c:valAx>
        <c:axId val="825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9.4600000000000009</c:v>
                </c:pt>
                <c:pt idx="1">
                  <c:v>18.46</c:v>
                </c:pt>
                <c:pt idx="2">
                  <c:v>32.03</c:v>
                </c:pt>
                <c:pt idx="3">
                  <c:v>44.12</c:v>
                </c:pt>
                <c:pt idx="4">
                  <c:v>51.26</c:v>
                </c:pt>
              </c:numCache>
            </c:numRef>
          </c:val>
        </c:ser>
        <c:dLbls>
          <c:showLegendKey val="0"/>
          <c:showVal val="0"/>
          <c:showCatName val="0"/>
          <c:showSerName val="0"/>
          <c:showPercent val="0"/>
          <c:showBubbleSize val="0"/>
        </c:dLbls>
        <c:gapWidth val="150"/>
        <c:axId val="82637184"/>
        <c:axId val="826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82637184"/>
        <c:axId val="82639104"/>
      </c:lineChart>
      <c:dateAx>
        <c:axId val="82637184"/>
        <c:scaling>
          <c:orientation val="minMax"/>
        </c:scaling>
        <c:delete val="1"/>
        <c:axPos val="b"/>
        <c:numFmt formatCode="ge" sourceLinked="1"/>
        <c:majorTickMark val="none"/>
        <c:minorTickMark val="none"/>
        <c:tickLblPos val="none"/>
        <c:crossAx val="82639104"/>
        <c:crosses val="autoZero"/>
        <c:auto val="1"/>
        <c:lblOffset val="100"/>
        <c:baseTimeUnit val="years"/>
      </c:dateAx>
      <c:valAx>
        <c:axId val="826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743680"/>
        <c:axId val="827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82743680"/>
        <c:axId val="82745600"/>
      </c:lineChart>
      <c:dateAx>
        <c:axId val="82743680"/>
        <c:scaling>
          <c:orientation val="minMax"/>
        </c:scaling>
        <c:delete val="1"/>
        <c:axPos val="b"/>
        <c:numFmt formatCode="ge" sourceLinked="1"/>
        <c:majorTickMark val="none"/>
        <c:minorTickMark val="none"/>
        <c:tickLblPos val="none"/>
        <c:crossAx val="82745600"/>
        <c:crosses val="autoZero"/>
        <c:auto val="1"/>
        <c:lblOffset val="100"/>
        <c:baseTimeUnit val="years"/>
      </c:dateAx>
      <c:valAx>
        <c:axId val="8274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7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9114.76</c:v>
                </c:pt>
                <c:pt idx="1">
                  <c:v>41431.300000000003</c:v>
                </c:pt>
                <c:pt idx="2">
                  <c:v>7951.74</c:v>
                </c:pt>
                <c:pt idx="3">
                  <c:v>832.93</c:v>
                </c:pt>
                <c:pt idx="4">
                  <c:v>636.20000000000005</c:v>
                </c:pt>
              </c:numCache>
            </c:numRef>
          </c:val>
        </c:ser>
        <c:dLbls>
          <c:showLegendKey val="0"/>
          <c:showVal val="0"/>
          <c:showCatName val="0"/>
          <c:showSerName val="0"/>
          <c:showPercent val="0"/>
          <c:showBubbleSize val="0"/>
        </c:dLbls>
        <c:gapWidth val="150"/>
        <c:axId val="83042688"/>
        <c:axId val="830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83042688"/>
        <c:axId val="83044608"/>
      </c:lineChart>
      <c:dateAx>
        <c:axId val="83042688"/>
        <c:scaling>
          <c:orientation val="minMax"/>
        </c:scaling>
        <c:delete val="1"/>
        <c:axPos val="b"/>
        <c:numFmt formatCode="ge" sourceLinked="1"/>
        <c:majorTickMark val="none"/>
        <c:minorTickMark val="none"/>
        <c:tickLblPos val="none"/>
        <c:crossAx val="83044608"/>
        <c:crosses val="autoZero"/>
        <c:auto val="1"/>
        <c:lblOffset val="100"/>
        <c:baseTimeUnit val="years"/>
      </c:dateAx>
      <c:valAx>
        <c:axId val="8304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0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202.72</c:v>
                </c:pt>
                <c:pt idx="1">
                  <c:v>211.58</c:v>
                </c:pt>
                <c:pt idx="2">
                  <c:v>204.23</c:v>
                </c:pt>
                <c:pt idx="3">
                  <c:v>259.32</c:v>
                </c:pt>
                <c:pt idx="4">
                  <c:v>295.08999999999997</c:v>
                </c:pt>
              </c:numCache>
            </c:numRef>
          </c:val>
        </c:ser>
        <c:dLbls>
          <c:showLegendKey val="0"/>
          <c:showVal val="0"/>
          <c:showCatName val="0"/>
          <c:showSerName val="0"/>
          <c:showPercent val="0"/>
          <c:showBubbleSize val="0"/>
        </c:dLbls>
        <c:gapWidth val="150"/>
        <c:axId val="83091456"/>
        <c:axId val="830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83091456"/>
        <c:axId val="83093376"/>
      </c:lineChart>
      <c:dateAx>
        <c:axId val="83091456"/>
        <c:scaling>
          <c:orientation val="minMax"/>
        </c:scaling>
        <c:delete val="1"/>
        <c:axPos val="b"/>
        <c:numFmt formatCode="ge" sourceLinked="1"/>
        <c:majorTickMark val="none"/>
        <c:minorTickMark val="none"/>
        <c:tickLblPos val="none"/>
        <c:crossAx val="83093376"/>
        <c:crosses val="autoZero"/>
        <c:auto val="1"/>
        <c:lblOffset val="100"/>
        <c:baseTimeUnit val="years"/>
      </c:dateAx>
      <c:valAx>
        <c:axId val="8309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0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124.61</c:v>
                </c:pt>
                <c:pt idx="1">
                  <c:v>109.81</c:v>
                </c:pt>
                <c:pt idx="2">
                  <c:v>107.45</c:v>
                </c:pt>
                <c:pt idx="3">
                  <c:v>109.99</c:v>
                </c:pt>
                <c:pt idx="4">
                  <c:v>102.67</c:v>
                </c:pt>
              </c:numCache>
            </c:numRef>
          </c:val>
        </c:ser>
        <c:dLbls>
          <c:showLegendKey val="0"/>
          <c:showVal val="0"/>
          <c:showCatName val="0"/>
          <c:showSerName val="0"/>
          <c:showPercent val="0"/>
          <c:showBubbleSize val="0"/>
        </c:dLbls>
        <c:gapWidth val="150"/>
        <c:axId val="82799616"/>
        <c:axId val="828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82799616"/>
        <c:axId val="82801792"/>
      </c:lineChart>
      <c:dateAx>
        <c:axId val="82799616"/>
        <c:scaling>
          <c:orientation val="minMax"/>
        </c:scaling>
        <c:delete val="1"/>
        <c:axPos val="b"/>
        <c:numFmt formatCode="ge" sourceLinked="1"/>
        <c:majorTickMark val="none"/>
        <c:minorTickMark val="none"/>
        <c:tickLblPos val="none"/>
        <c:crossAx val="82801792"/>
        <c:crosses val="autoZero"/>
        <c:auto val="1"/>
        <c:lblOffset val="100"/>
        <c:baseTimeUnit val="years"/>
      </c:dateAx>
      <c:valAx>
        <c:axId val="828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166.46</c:v>
                </c:pt>
                <c:pt idx="1">
                  <c:v>188.79</c:v>
                </c:pt>
                <c:pt idx="2">
                  <c:v>194.11</c:v>
                </c:pt>
                <c:pt idx="3">
                  <c:v>184.04</c:v>
                </c:pt>
                <c:pt idx="4">
                  <c:v>197.29</c:v>
                </c:pt>
              </c:numCache>
            </c:numRef>
          </c:val>
        </c:ser>
        <c:dLbls>
          <c:showLegendKey val="0"/>
          <c:showVal val="0"/>
          <c:showCatName val="0"/>
          <c:showSerName val="0"/>
          <c:showPercent val="0"/>
          <c:showBubbleSize val="0"/>
        </c:dLbls>
        <c:gapWidth val="150"/>
        <c:axId val="82823424"/>
        <c:axId val="828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82823424"/>
        <c:axId val="82829696"/>
      </c:lineChart>
      <c:dateAx>
        <c:axId val="82823424"/>
        <c:scaling>
          <c:orientation val="minMax"/>
        </c:scaling>
        <c:delete val="1"/>
        <c:axPos val="b"/>
        <c:numFmt formatCode="ge" sourceLinked="1"/>
        <c:majorTickMark val="none"/>
        <c:minorTickMark val="none"/>
        <c:tickLblPos val="none"/>
        <c:crossAx val="82829696"/>
        <c:crosses val="autoZero"/>
        <c:auto val="1"/>
        <c:lblOffset val="100"/>
        <c:baseTimeUnit val="years"/>
      </c:dateAx>
      <c:valAx>
        <c:axId val="828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北海道　当麻町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6765</v>
      </c>
      <c r="AJ8" s="75"/>
      <c r="AK8" s="75"/>
      <c r="AL8" s="75"/>
      <c r="AM8" s="75"/>
      <c r="AN8" s="75"/>
      <c r="AO8" s="75"/>
      <c r="AP8" s="76"/>
      <c r="AQ8" s="57">
        <f>データ!R6</f>
        <v>204.9</v>
      </c>
      <c r="AR8" s="57"/>
      <c r="AS8" s="57"/>
      <c r="AT8" s="57"/>
      <c r="AU8" s="57"/>
      <c r="AV8" s="57"/>
      <c r="AW8" s="57"/>
      <c r="AX8" s="57"/>
      <c r="AY8" s="57">
        <f>データ!S6</f>
        <v>33.020000000000003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60.23</v>
      </c>
      <c r="K10" s="57"/>
      <c r="L10" s="57"/>
      <c r="M10" s="57"/>
      <c r="N10" s="57"/>
      <c r="O10" s="57"/>
      <c r="P10" s="57"/>
      <c r="Q10" s="57"/>
      <c r="R10" s="57">
        <f>データ!O6</f>
        <v>90.63</v>
      </c>
      <c r="S10" s="57"/>
      <c r="T10" s="57"/>
      <c r="U10" s="57"/>
      <c r="V10" s="57"/>
      <c r="W10" s="57"/>
      <c r="X10" s="57"/>
      <c r="Y10" s="57"/>
      <c r="Z10" s="65">
        <f>データ!P6</f>
        <v>3991</v>
      </c>
      <c r="AA10" s="65"/>
      <c r="AB10" s="65"/>
      <c r="AC10" s="65"/>
      <c r="AD10" s="65"/>
      <c r="AE10" s="65"/>
      <c r="AF10" s="65"/>
      <c r="AG10" s="65"/>
      <c r="AH10" s="2"/>
      <c r="AI10" s="65">
        <f>データ!T6</f>
        <v>6103</v>
      </c>
      <c r="AJ10" s="65"/>
      <c r="AK10" s="65"/>
      <c r="AL10" s="65"/>
      <c r="AM10" s="65"/>
      <c r="AN10" s="65"/>
      <c r="AO10" s="65"/>
      <c r="AP10" s="65"/>
      <c r="AQ10" s="57">
        <f>データ!U6</f>
        <v>85.52</v>
      </c>
      <c r="AR10" s="57"/>
      <c r="AS10" s="57"/>
      <c r="AT10" s="57"/>
      <c r="AU10" s="57"/>
      <c r="AV10" s="57"/>
      <c r="AW10" s="57"/>
      <c r="AX10" s="57"/>
      <c r="AY10" s="57">
        <f>データ!V6</f>
        <v>71.36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14541</v>
      </c>
      <c r="D6" s="31">
        <f t="shared" si="3"/>
        <v>46</v>
      </c>
      <c r="E6" s="31">
        <f t="shared" si="3"/>
        <v>1</v>
      </c>
      <c r="F6" s="31">
        <f t="shared" si="3"/>
        <v>0</v>
      </c>
      <c r="G6" s="31">
        <f t="shared" si="3"/>
        <v>1</v>
      </c>
      <c r="H6" s="31" t="str">
        <f t="shared" si="3"/>
        <v>北海道　当麻町</v>
      </c>
      <c r="I6" s="31" t="str">
        <f t="shared" si="3"/>
        <v>法適用</v>
      </c>
      <c r="J6" s="31" t="str">
        <f t="shared" si="3"/>
        <v>水道事業</v>
      </c>
      <c r="K6" s="31" t="str">
        <f t="shared" si="3"/>
        <v>末端給水事業</v>
      </c>
      <c r="L6" s="31" t="str">
        <f t="shared" si="3"/>
        <v>A8</v>
      </c>
      <c r="M6" s="32" t="str">
        <f t="shared" si="3"/>
        <v>-</v>
      </c>
      <c r="N6" s="32">
        <f t="shared" si="3"/>
        <v>60.23</v>
      </c>
      <c r="O6" s="32">
        <f t="shared" si="3"/>
        <v>90.63</v>
      </c>
      <c r="P6" s="32">
        <f t="shared" si="3"/>
        <v>3991</v>
      </c>
      <c r="Q6" s="32">
        <f t="shared" si="3"/>
        <v>6765</v>
      </c>
      <c r="R6" s="32">
        <f t="shared" si="3"/>
        <v>204.9</v>
      </c>
      <c r="S6" s="32">
        <f t="shared" si="3"/>
        <v>33.020000000000003</v>
      </c>
      <c r="T6" s="32">
        <f t="shared" si="3"/>
        <v>6103</v>
      </c>
      <c r="U6" s="32">
        <f t="shared" si="3"/>
        <v>85.52</v>
      </c>
      <c r="V6" s="32">
        <f t="shared" si="3"/>
        <v>71.36</v>
      </c>
      <c r="W6" s="33">
        <f>IF(W7="",NA(),W7)</f>
        <v>126.42</v>
      </c>
      <c r="X6" s="33">
        <f t="shared" ref="X6:AF6" si="4">IF(X7="",NA(),X7)</f>
        <v>114.11</v>
      </c>
      <c r="Y6" s="33">
        <f t="shared" si="4"/>
        <v>109.91</v>
      </c>
      <c r="Z6" s="33">
        <f t="shared" si="4"/>
        <v>112.77</v>
      </c>
      <c r="AA6" s="33">
        <f t="shared" si="4"/>
        <v>105.22</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9114.76</v>
      </c>
      <c r="AT6" s="33">
        <f t="shared" ref="AT6:BB6" si="6">IF(AT7="",NA(),AT7)</f>
        <v>41431.300000000003</v>
      </c>
      <c r="AU6" s="33">
        <f t="shared" si="6"/>
        <v>7951.74</v>
      </c>
      <c r="AV6" s="33">
        <f t="shared" si="6"/>
        <v>832.93</v>
      </c>
      <c r="AW6" s="33">
        <f t="shared" si="6"/>
        <v>636.20000000000005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202.72</v>
      </c>
      <c r="BE6" s="33">
        <f t="shared" ref="BE6:BM6" si="7">IF(BE7="",NA(),BE7)</f>
        <v>211.58</v>
      </c>
      <c r="BF6" s="33">
        <f t="shared" si="7"/>
        <v>204.23</v>
      </c>
      <c r="BG6" s="33">
        <f t="shared" si="7"/>
        <v>259.32</v>
      </c>
      <c r="BH6" s="33">
        <f t="shared" si="7"/>
        <v>295.08999999999997</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124.61</v>
      </c>
      <c r="BP6" s="33">
        <f t="shared" ref="BP6:BX6" si="8">IF(BP7="",NA(),BP7)</f>
        <v>109.81</v>
      </c>
      <c r="BQ6" s="33">
        <f t="shared" si="8"/>
        <v>107.45</v>
      </c>
      <c r="BR6" s="33">
        <f t="shared" si="8"/>
        <v>109.99</v>
      </c>
      <c r="BS6" s="33">
        <f t="shared" si="8"/>
        <v>102.67</v>
      </c>
      <c r="BT6" s="33">
        <f t="shared" si="8"/>
        <v>90.17</v>
      </c>
      <c r="BU6" s="33">
        <f t="shared" si="8"/>
        <v>90.69</v>
      </c>
      <c r="BV6" s="33">
        <f t="shared" si="8"/>
        <v>90.64</v>
      </c>
      <c r="BW6" s="33">
        <f t="shared" si="8"/>
        <v>93.66</v>
      </c>
      <c r="BX6" s="33">
        <f t="shared" si="8"/>
        <v>92.76</v>
      </c>
      <c r="BY6" s="32" t="str">
        <f>IF(BY7="","",IF(BY7="-","【-】","【"&amp;SUBSTITUTE(TEXT(BY7,"#,##0.00"),"-","△")&amp;"】"))</f>
        <v>【104.99】</v>
      </c>
      <c r="BZ6" s="33">
        <f>IF(BZ7="",NA(),BZ7)</f>
        <v>166.46</v>
      </c>
      <c r="CA6" s="33">
        <f t="shared" ref="CA6:CI6" si="9">IF(CA7="",NA(),CA7)</f>
        <v>188.79</v>
      </c>
      <c r="CB6" s="33">
        <f t="shared" si="9"/>
        <v>194.11</v>
      </c>
      <c r="CC6" s="33">
        <f t="shared" si="9"/>
        <v>184.04</v>
      </c>
      <c r="CD6" s="33">
        <f t="shared" si="9"/>
        <v>197.29</v>
      </c>
      <c r="CE6" s="33">
        <f t="shared" si="9"/>
        <v>210.28</v>
      </c>
      <c r="CF6" s="33">
        <f t="shared" si="9"/>
        <v>211.08</v>
      </c>
      <c r="CG6" s="33">
        <f t="shared" si="9"/>
        <v>213.52</v>
      </c>
      <c r="CH6" s="33">
        <f t="shared" si="9"/>
        <v>208.21</v>
      </c>
      <c r="CI6" s="33">
        <f t="shared" si="9"/>
        <v>208.67</v>
      </c>
      <c r="CJ6" s="32" t="str">
        <f>IF(CJ7="","",IF(CJ7="-","【-】","【"&amp;SUBSTITUTE(TEXT(CJ7,"#,##0.00"),"-","△")&amp;"】"))</f>
        <v>【163.72】</v>
      </c>
      <c r="CK6" s="33">
        <f>IF(CK7="",NA(),CK7)</f>
        <v>62.89</v>
      </c>
      <c r="CL6" s="33">
        <f t="shared" ref="CL6:CT6" si="10">IF(CL7="",NA(),CL7)</f>
        <v>65.69</v>
      </c>
      <c r="CM6" s="33">
        <f t="shared" si="10"/>
        <v>66.290000000000006</v>
      </c>
      <c r="CN6" s="33">
        <f t="shared" si="10"/>
        <v>66.13</v>
      </c>
      <c r="CO6" s="33">
        <f t="shared" si="10"/>
        <v>67.510000000000005</v>
      </c>
      <c r="CP6" s="33">
        <f t="shared" si="10"/>
        <v>50.49</v>
      </c>
      <c r="CQ6" s="33">
        <f t="shared" si="10"/>
        <v>49.69</v>
      </c>
      <c r="CR6" s="33">
        <f t="shared" si="10"/>
        <v>49.77</v>
      </c>
      <c r="CS6" s="33">
        <f t="shared" si="10"/>
        <v>49.22</v>
      </c>
      <c r="CT6" s="33">
        <f t="shared" si="10"/>
        <v>49.08</v>
      </c>
      <c r="CU6" s="32" t="str">
        <f>IF(CU7="","",IF(CU7="-","【-】","【"&amp;SUBSTITUTE(TEXT(CU7,"#,##0.00"),"-","△")&amp;"】"))</f>
        <v>【59.76】</v>
      </c>
      <c r="CV6" s="33">
        <f>IF(CV7="",NA(),CV7)</f>
        <v>67.849999999999994</v>
      </c>
      <c r="CW6" s="33">
        <f t="shared" ref="CW6:DE6" si="11">IF(CW7="",NA(),CW7)</f>
        <v>65.349999999999994</v>
      </c>
      <c r="CX6" s="33">
        <f t="shared" si="11"/>
        <v>63.57</v>
      </c>
      <c r="CY6" s="33">
        <f t="shared" si="11"/>
        <v>64.09</v>
      </c>
      <c r="CZ6" s="33">
        <f t="shared" si="11"/>
        <v>63.04</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49.36</v>
      </c>
      <c r="DH6" s="33">
        <f t="shared" ref="DH6:DP6" si="12">IF(DH7="",NA(),DH7)</f>
        <v>49.21</v>
      </c>
      <c r="DI6" s="33">
        <f t="shared" si="12"/>
        <v>51.19</v>
      </c>
      <c r="DJ6" s="33">
        <f t="shared" si="12"/>
        <v>60.91</v>
      </c>
      <c r="DK6" s="33">
        <f t="shared" si="12"/>
        <v>60.52</v>
      </c>
      <c r="DL6" s="33">
        <f t="shared" si="12"/>
        <v>34.24</v>
      </c>
      <c r="DM6" s="33">
        <f t="shared" si="12"/>
        <v>35.18</v>
      </c>
      <c r="DN6" s="33">
        <f t="shared" si="12"/>
        <v>36.43</v>
      </c>
      <c r="DO6" s="33">
        <f t="shared" si="12"/>
        <v>46.12</v>
      </c>
      <c r="DP6" s="33">
        <f t="shared" si="12"/>
        <v>47.44</v>
      </c>
      <c r="DQ6" s="32" t="str">
        <f>IF(DQ7="","",IF(DQ7="-","【-】","【"&amp;SUBSTITUTE(TEXT(DQ7,"#,##0.00"),"-","△")&amp;"】"))</f>
        <v>【47.18】</v>
      </c>
      <c r="DR6" s="33">
        <f>IF(DR7="",NA(),DR7)</f>
        <v>9.4600000000000009</v>
      </c>
      <c r="DS6" s="33">
        <f t="shared" ref="DS6:EA6" si="13">IF(DS7="",NA(),DS7)</f>
        <v>18.46</v>
      </c>
      <c r="DT6" s="33">
        <f t="shared" si="13"/>
        <v>32.03</v>
      </c>
      <c r="DU6" s="33">
        <f t="shared" si="13"/>
        <v>44.12</v>
      </c>
      <c r="DV6" s="33">
        <f t="shared" si="13"/>
        <v>51.26</v>
      </c>
      <c r="DW6" s="33">
        <f t="shared" si="13"/>
        <v>6.81</v>
      </c>
      <c r="DX6" s="33">
        <f t="shared" si="13"/>
        <v>8.41</v>
      </c>
      <c r="DY6" s="33">
        <f t="shared" si="13"/>
        <v>8.7200000000000006</v>
      </c>
      <c r="DZ6" s="33">
        <f t="shared" si="13"/>
        <v>9.86</v>
      </c>
      <c r="EA6" s="33">
        <f t="shared" si="13"/>
        <v>11.16</v>
      </c>
      <c r="EB6" s="32" t="str">
        <f>IF(EB7="","",IF(EB7="-","【-】","【"&amp;SUBSTITUTE(TEXT(EB7,"#,##0.00"),"-","△")&amp;"】"))</f>
        <v>【13.18】</v>
      </c>
      <c r="EC6" s="33">
        <f>IF(EC7="",NA(),EC7)</f>
        <v>0.71</v>
      </c>
      <c r="ED6" s="33">
        <f t="shared" ref="ED6:EL6" si="14">IF(ED7="",NA(),ED7)</f>
        <v>0.63</v>
      </c>
      <c r="EE6" s="33">
        <f t="shared" si="14"/>
        <v>0.13</v>
      </c>
      <c r="EF6" s="33">
        <f t="shared" si="14"/>
        <v>0.21</v>
      </c>
      <c r="EG6" s="33">
        <f t="shared" si="14"/>
        <v>0.59</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14541</v>
      </c>
      <c r="D7" s="35">
        <v>46</v>
      </c>
      <c r="E7" s="35">
        <v>1</v>
      </c>
      <c r="F7" s="35">
        <v>0</v>
      </c>
      <c r="G7" s="35">
        <v>1</v>
      </c>
      <c r="H7" s="35" t="s">
        <v>93</v>
      </c>
      <c r="I7" s="35" t="s">
        <v>94</v>
      </c>
      <c r="J7" s="35" t="s">
        <v>95</v>
      </c>
      <c r="K7" s="35" t="s">
        <v>96</v>
      </c>
      <c r="L7" s="35" t="s">
        <v>97</v>
      </c>
      <c r="M7" s="36" t="s">
        <v>98</v>
      </c>
      <c r="N7" s="36">
        <v>60.23</v>
      </c>
      <c r="O7" s="36">
        <v>90.63</v>
      </c>
      <c r="P7" s="36">
        <v>3991</v>
      </c>
      <c r="Q7" s="36">
        <v>6765</v>
      </c>
      <c r="R7" s="36">
        <v>204.9</v>
      </c>
      <c r="S7" s="36">
        <v>33.020000000000003</v>
      </c>
      <c r="T7" s="36">
        <v>6103</v>
      </c>
      <c r="U7" s="36">
        <v>85.52</v>
      </c>
      <c r="V7" s="36">
        <v>71.36</v>
      </c>
      <c r="W7" s="36">
        <v>126.42</v>
      </c>
      <c r="X7" s="36">
        <v>114.11</v>
      </c>
      <c r="Y7" s="36">
        <v>109.91</v>
      </c>
      <c r="Z7" s="36">
        <v>112.77</v>
      </c>
      <c r="AA7" s="36">
        <v>105.22</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9114.76</v>
      </c>
      <c r="AT7" s="36">
        <v>41431.300000000003</v>
      </c>
      <c r="AU7" s="36">
        <v>7951.74</v>
      </c>
      <c r="AV7" s="36">
        <v>832.93</v>
      </c>
      <c r="AW7" s="36">
        <v>636.20000000000005</v>
      </c>
      <c r="AX7" s="36">
        <v>1197.1099999999999</v>
      </c>
      <c r="AY7" s="36">
        <v>1002.64</v>
      </c>
      <c r="AZ7" s="36">
        <v>1164.51</v>
      </c>
      <c r="BA7" s="36">
        <v>434.72</v>
      </c>
      <c r="BB7" s="36">
        <v>416.14</v>
      </c>
      <c r="BC7" s="36">
        <v>262.74</v>
      </c>
      <c r="BD7" s="36">
        <v>202.72</v>
      </c>
      <c r="BE7" s="36">
        <v>211.58</v>
      </c>
      <c r="BF7" s="36">
        <v>204.23</v>
      </c>
      <c r="BG7" s="36">
        <v>259.32</v>
      </c>
      <c r="BH7" s="36">
        <v>295.08999999999997</v>
      </c>
      <c r="BI7" s="36">
        <v>532.29999999999995</v>
      </c>
      <c r="BJ7" s="36">
        <v>520.29999999999995</v>
      </c>
      <c r="BK7" s="36">
        <v>498.27</v>
      </c>
      <c r="BL7" s="36">
        <v>495.76</v>
      </c>
      <c r="BM7" s="36">
        <v>487.22</v>
      </c>
      <c r="BN7" s="36">
        <v>276.38</v>
      </c>
      <c r="BO7" s="36">
        <v>124.61</v>
      </c>
      <c r="BP7" s="36">
        <v>109.81</v>
      </c>
      <c r="BQ7" s="36">
        <v>107.45</v>
      </c>
      <c r="BR7" s="36">
        <v>109.99</v>
      </c>
      <c r="BS7" s="36">
        <v>102.67</v>
      </c>
      <c r="BT7" s="36">
        <v>90.17</v>
      </c>
      <c r="BU7" s="36">
        <v>90.69</v>
      </c>
      <c r="BV7" s="36">
        <v>90.64</v>
      </c>
      <c r="BW7" s="36">
        <v>93.66</v>
      </c>
      <c r="BX7" s="36">
        <v>92.76</v>
      </c>
      <c r="BY7" s="36">
        <v>104.99</v>
      </c>
      <c r="BZ7" s="36">
        <v>166.46</v>
      </c>
      <c r="CA7" s="36">
        <v>188.79</v>
      </c>
      <c r="CB7" s="36">
        <v>194.11</v>
      </c>
      <c r="CC7" s="36">
        <v>184.04</v>
      </c>
      <c r="CD7" s="36">
        <v>197.29</v>
      </c>
      <c r="CE7" s="36">
        <v>210.28</v>
      </c>
      <c r="CF7" s="36">
        <v>211.08</v>
      </c>
      <c r="CG7" s="36">
        <v>213.52</v>
      </c>
      <c r="CH7" s="36">
        <v>208.21</v>
      </c>
      <c r="CI7" s="36">
        <v>208.67</v>
      </c>
      <c r="CJ7" s="36">
        <v>163.72</v>
      </c>
      <c r="CK7" s="36">
        <v>62.89</v>
      </c>
      <c r="CL7" s="36">
        <v>65.69</v>
      </c>
      <c r="CM7" s="36">
        <v>66.290000000000006</v>
      </c>
      <c r="CN7" s="36">
        <v>66.13</v>
      </c>
      <c r="CO7" s="36">
        <v>67.510000000000005</v>
      </c>
      <c r="CP7" s="36">
        <v>50.49</v>
      </c>
      <c r="CQ7" s="36">
        <v>49.69</v>
      </c>
      <c r="CR7" s="36">
        <v>49.77</v>
      </c>
      <c r="CS7" s="36">
        <v>49.22</v>
      </c>
      <c r="CT7" s="36">
        <v>49.08</v>
      </c>
      <c r="CU7" s="36">
        <v>59.76</v>
      </c>
      <c r="CV7" s="36">
        <v>67.849999999999994</v>
      </c>
      <c r="CW7" s="36">
        <v>65.349999999999994</v>
      </c>
      <c r="CX7" s="36">
        <v>63.57</v>
      </c>
      <c r="CY7" s="36">
        <v>64.09</v>
      </c>
      <c r="CZ7" s="36">
        <v>63.04</v>
      </c>
      <c r="DA7" s="36">
        <v>78.7</v>
      </c>
      <c r="DB7" s="36">
        <v>80.010000000000005</v>
      </c>
      <c r="DC7" s="36">
        <v>79.98</v>
      </c>
      <c r="DD7" s="36">
        <v>79.48</v>
      </c>
      <c r="DE7" s="36">
        <v>79.3</v>
      </c>
      <c r="DF7" s="36">
        <v>89.95</v>
      </c>
      <c r="DG7" s="36">
        <v>49.36</v>
      </c>
      <c r="DH7" s="36">
        <v>49.21</v>
      </c>
      <c r="DI7" s="36">
        <v>51.19</v>
      </c>
      <c r="DJ7" s="36">
        <v>60.91</v>
      </c>
      <c r="DK7" s="36">
        <v>60.52</v>
      </c>
      <c r="DL7" s="36">
        <v>34.24</v>
      </c>
      <c r="DM7" s="36">
        <v>35.18</v>
      </c>
      <c r="DN7" s="36">
        <v>36.43</v>
      </c>
      <c r="DO7" s="36">
        <v>46.12</v>
      </c>
      <c r="DP7" s="36">
        <v>47.44</v>
      </c>
      <c r="DQ7" s="36">
        <v>47.18</v>
      </c>
      <c r="DR7" s="36">
        <v>9.4600000000000009</v>
      </c>
      <c r="DS7" s="36">
        <v>18.46</v>
      </c>
      <c r="DT7" s="36">
        <v>32.03</v>
      </c>
      <c r="DU7" s="36">
        <v>44.12</v>
      </c>
      <c r="DV7" s="36">
        <v>51.26</v>
      </c>
      <c r="DW7" s="36">
        <v>6.81</v>
      </c>
      <c r="DX7" s="36">
        <v>8.41</v>
      </c>
      <c r="DY7" s="36">
        <v>8.7200000000000006</v>
      </c>
      <c r="DZ7" s="36">
        <v>9.86</v>
      </c>
      <c r="EA7" s="36">
        <v>11.16</v>
      </c>
      <c r="EB7" s="36">
        <v>13.18</v>
      </c>
      <c r="EC7" s="36">
        <v>0.71</v>
      </c>
      <c r="ED7" s="36">
        <v>0.63</v>
      </c>
      <c r="EE7" s="36">
        <v>0.13</v>
      </c>
      <c r="EF7" s="36">
        <v>0.21</v>
      </c>
      <c r="EG7" s="36">
        <v>0.59</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kensetsu09</cp:lastModifiedBy>
  <cp:lastPrinted>2017-02-09T06:53:50Z</cp:lastPrinted>
  <dcterms:created xsi:type="dcterms:W3CDTF">2017-02-01T08:32:44Z</dcterms:created>
  <dcterms:modified xsi:type="dcterms:W3CDTF">2017-02-09T23:33:17Z</dcterms:modified>
  <cp:category/>
</cp:coreProperties>
</file>