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1303-15927\F\上川市町村係共有フォルダ\06公営企業\28年度\02照会\290124公営企業に係る「経営比較分析表」の分析等について（依頼）\06市町村から(下水道）\"/>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<sst xmlns="http://schemas.openxmlformats.org/spreadsheetml/2006/main" count="226" uniqueCount="111">
  <si>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</si>
  <si>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</si>
  <si>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</si>
  <si>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</si>
  <si>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</si>
  <si>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</si>
  <si>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</si>
  <si>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</si>
  <si>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</si>
  <si>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</si>
  <si>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</si>
  <si>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</si>
  <si>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</si>
  <si>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</si>
  <si>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</si>
  <si>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</si>
  <si>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</si>
  <si>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</si>
  <si>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</si>
  <si>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</si>
  <si>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</si>
  <si>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</si>
  <si>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</si>
  <si>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</si>
  <si>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</si>
  <si>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</si>
  <si>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</si>
  <si>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</si>
  <si>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</si>
  <si>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</si>
  <si>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</si>
  <si>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</si>
  <si>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</si>
  <si>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</si>
  <si>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</si>
  <si>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</si>
  <si>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</si>
  <si>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</si>
  <si>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</si>
  <si>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</si>
  <si>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</si>
  <si>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</si>
  <si>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</si>
  <si>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</si>
  <si>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</si>
  <si>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</si>
  <si>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</si>
  <si>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</si>
  <si>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</si>
  <si>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</si>
  <si>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</si>
  <si>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</si>
  <si>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</si>
  <si>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</si>
  <si>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</si>
  <si>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</si>
  <si>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</si>
  <si>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</si>
  <si>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</si>
  <si>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</si>
  <si>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</si>
  <si>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</si>
  <si>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</si>
  <si>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</si>
  <si>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</si>
  <si>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</si>
  <si>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</si>
  <si>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</si>
  <si>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</si>
  <si>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</si>
  <si>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</si>
  <si>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</si>
  <si>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</si>
  <si>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</si>
  <si>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</si>
  <si>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</si>
  <si>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</si>
  <si>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</si>
  <si>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</si>
  <si>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</si>
  <si>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</si>
  <si>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</si>
  <si>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</si>
  <si>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</si>
  <si>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</si>
  <si>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</si>
  <si>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</si>
  <si>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</si>
  <si>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</si>
  <si>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</si>
  <si>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</si>
  <si>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</si>
  <si>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</si>
  <si>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</si>
  <si>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</si>
  <si>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</si>
  <si>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当麻町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</si>
  <si>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</si>
  <si>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</si>
  <si>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</si>
  <si>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</si>
  <si>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</si>
  <si>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</si>
  <si>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</si>
  <si>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</si>
  <si>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</si>
  <si>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</si>
  <si>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</si>
  <si>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管渠施設については、平成24年度よりカメラ調査を実施しています。
　今後も調査を継続し、施設の機能維持、使用期間の延命に努めていきます。</t>
    <phoneticPr fontId="4"/>
  </si>
  <si>
    <t>　事業開始から30年以上経過しており、管渠の老朽化が進んでいると思われます。
　計画的な改築更新（修繕）を進めるため、カメラ調査を実施し、事業の効率化と経費の軽減に努めていきます。
　また、不明水量が増加傾向にあるため、調査を実施し対策を講じていく必要があります。</t>
    <phoneticPr fontId="4"/>
  </si>
  <si>
    <t>　本町の総収益は、使用料収入や一般会計からの繰入金等により賄われています。
　下水道整備のため借入れた起債は、償還額のピークを過ぎ、起債残高も年々減少しているため、一般会計からの繰入金も減少していくことが見込まれます。
　平成27年度の収益的収支比率は、平成26年度に比べ下がっていますが、雨水処理負担金にかかる元金償還金を資本的収支に計上したためです。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</si>
</sst>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061928"/>
        <c:axId val="19505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95061928"/>
        <c:axId val="195059184"/>
      </c:lineChart>
      <c:dateAx>
        <c:axId val="195061928"/>
        <c:scaling>
          <c:orientation val="minMax"/>
        </c:scaling>
        <c:delete val="1"/>
        <c:axPos val="b"/>
        <c:numFmt formatCode="ge" sourceLinked="1"/>
        <c:majorTickMark val="none"/>
        <c:minorTickMark val="none"/>
        <c:tickLblPos val="none"/>
        <c:crossAx val="195059184"/>
        <c:crosses val="autoZero"/>
        <c:auto val="1"/>
        <c:lblOffset val="100"/>
        <c:baseTimeUnit val="years"/>
      </c:dateAx>
      <c:valAx>
        <c:axId val="19505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6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4309168"/>
        <c:axId val="25430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54309168"/>
        <c:axId val="254309560"/>
      </c:lineChart>
      <c:dateAx>
        <c:axId val="254309168"/>
        <c:scaling>
          <c:orientation val="minMax"/>
        </c:scaling>
        <c:delete val="1"/>
        <c:axPos val="b"/>
        <c:numFmt formatCode="ge" sourceLinked="1"/>
        <c:majorTickMark val="none"/>
        <c:minorTickMark val="none"/>
        <c:tickLblPos val="none"/>
        <c:crossAx val="254309560"/>
        <c:crosses val="autoZero"/>
        <c:auto val="1"/>
        <c:lblOffset val="100"/>
        <c:baseTimeUnit val="years"/>
      </c:dateAx>
      <c:valAx>
        <c:axId val="25430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0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94.03</c:v>
                </c:pt>
                <c:pt idx="1">
                  <c:v>94.1</c:v>
                </c:pt>
                <c:pt idx="2">
                  <c:v>94.26</c:v>
                </c:pt>
                <c:pt idx="3">
                  <c:v>95.06</c:v>
                </c:pt>
                <c:pt idx="4">
                  <c:v>95.19</c:v>
                </c:pt>
              </c:numCache>
            </c:numRef>
          </c:val>
        </c:ser>
        <c:dLbls>
          <c:showLegendKey val="0"/>
          <c:showVal val="0"/>
          <c:showCatName val="0"/>
          <c:showSerName val="0"/>
          <c:showPercent val="0"/>
          <c:showBubbleSize val="0"/>
        </c:dLbls>
        <c:gapWidth val="150"/>
        <c:axId val="254309952"/>
        <c:axId val="25431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54309952"/>
        <c:axId val="254310736"/>
      </c:lineChart>
      <c:dateAx>
        <c:axId val="254309952"/>
        <c:scaling>
          <c:orientation val="minMax"/>
        </c:scaling>
        <c:delete val="1"/>
        <c:axPos val="b"/>
        <c:numFmt formatCode="ge" sourceLinked="1"/>
        <c:majorTickMark val="none"/>
        <c:minorTickMark val="none"/>
        <c:tickLblPos val="none"/>
        <c:crossAx val="254310736"/>
        <c:crosses val="autoZero"/>
        <c:auto val="1"/>
        <c:lblOffset val="100"/>
        <c:baseTimeUnit val="years"/>
      </c:dateAx>
      <c:valAx>
        <c:axId val="25431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95.54</c:v>
                </c:pt>
                <c:pt idx="1">
                  <c:v>95.08</c:v>
                </c:pt>
                <c:pt idx="2">
                  <c:v>94.8</c:v>
                </c:pt>
                <c:pt idx="3">
                  <c:v>94.46</c:v>
                </c:pt>
                <c:pt idx="4">
                  <c:v>86.8</c:v>
                </c:pt>
              </c:numCache>
            </c:numRef>
          </c:val>
        </c:ser>
        <c:dLbls>
          <c:showLegendKey val="0"/>
          <c:showVal val="0"/>
          <c:showCatName val="0"/>
          <c:showSerName val="0"/>
          <c:showPercent val="0"/>
          <c:showBubbleSize val="0"/>
        </c:dLbls>
        <c:gapWidth val="150"/>
        <c:axId val="195059576"/>
        <c:axId val="25036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059576"/>
        <c:axId val="250369608"/>
      </c:lineChart>
      <c:dateAx>
        <c:axId val="195059576"/>
        <c:scaling>
          <c:orientation val="minMax"/>
        </c:scaling>
        <c:delete val="1"/>
        <c:axPos val="b"/>
        <c:numFmt formatCode="ge" sourceLinked="1"/>
        <c:majorTickMark val="none"/>
        <c:minorTickMark val="none"/>
        <c:tickLblPos val="none"/>
        <c:crossAx val="250369608"/>
        <c:crosses val="autoZero"/>
        <c:auto val="1"/>
        <c:lblOffset val="100"/>
        <c:baseTimeUnit val="years"/>
      </c:dateAx>
      <c:valAx>
        <c:axId val="25036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5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71568"/>
        <c:axId val="25036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71568"/>
        <c:axId val="250368040"/>
      </c:lineChart>
      <c:dateAx>
        <c:axId val="250371568"/>
        <c:scaling>
          <c:orientation val="minMax"/>
        </c:scaling>
        <c:delete val="1"/>
        <c:axPos val="b"/>
        <c:numFmt formatCode="ge" sourceLinked="1"/>
        <c:majorTickMark val="none"/>
        <c:minorTickMark val="none"/>
        <c:tickLblPos val="none"/>
        <c:crossAx val="250368040"/>
        <c:crosses val="autoZero"/>
        <c:auto val="1"/>
        <c:lblOffset val="100"/>
        <c:baseTimeUnit val="years"/>
      </c:dateAx>
      <c:valAx>
        <c:axId val="25036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7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71176"/>
        <c:axId val="3415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71176"/>
        <c:axId val="341532704"/>
      </c:lineChart>
      <c:dateAx>
        <c:axId val="250371176"/>
        <c:scaling>
          <c:orientation val="minMax"/>
        </c:scaling>
        <c:delete val="1"/>
        <c:axPos val="b"/>
        <c:numFmt formatCode="ge" sourceLinked="1"/>
        <c:majorTickMark val="none"/>
        <c:minorTickMark val="none"/>
        <c:tickLblPos val="none"/>
        <c:crossAx val="341532704"/>
        <c:crosses val="autoZero"/>
        <c:auto val="1"/>
        <c:lblOffset val="100"/>
        <c:baseTimeUnit val="years"/>
      </c:dateAx>
      <c:valAx>
        <c:axId val="3415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7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533488"/>
        <c:axId val="34153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533488"/>
        <c:axId val="341533096"/>
      </c:lineChart>
      <c:dateAx>
        <c:axId val="341533488"/>
        <c:scaling>
          <c:orientation val="minMax"/>
        </c:scaling>
        <c:delete val="1"/>
        <c:axPos val="b"/>
        <c:numFmt formatCode="ge" sourceLinked="1"/>
        <c:majorTickMark val="none"/>
        <c:minorTickMark val="none"/>
        <c:tickLblPos val="none"/>
        <c:crossAx val="341533096"/>
        <c:crosses val="autoZero"/>
        <c:auto val="1"/>
        <c:lblOffset val="100"/>
        <c:baseTimeUnit val="years"/>
      </c:dateAx>
      <c:valAx>
        <c:axId val="34153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3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67472"/>
        <c:axId val="25036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67472"/>
        <c:axId val="250364336"/>
      </c:lineChart>
      <c:dateAx>
        <c:axId val="250367472"/>
        <c:scaling>
          <c:orientation val="minMax"/>
        </c:scaling>
        <c:delete val="1"/>
        <c:axPos val="b"/>
        <c:numFmt formatCode="ge" sourceLinked="1"/>
        <c:majorTickMark val="none"/>
        <c:minorTickMark val="none"/>
        <c:tickLblPos val="none"/>
        <c:crossAx val="250364336"/>
        <c:crosses val="autoZero"/>
        <c:auto val="1"/>
        <c:lblOffset val="100"/>
        <c:baseTimeUnit val="years"/>
      </c:dateAx>
      <c:valAx>
        <c:axId val="25036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6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367080"/>
        <c:axId val="2503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50367080"/>
        <c:axId val="250365120"/>
      </c:lineChart>
      <c:dateAx>
        <c:axId val="250367080"/>
        <c:scaling>
          <c:orientation val="minMax"/>
        </c:scaling>
        <c:delete val="1"/>
        <c:axPos val="b"/>
        <c:numFmt formatCode="ge" sourceLinked="1"/>
        <c:majorTickMark val="none"/>
        <c:minorTickMark val="none"/>
        <c:tickLblPos val="none"/>
        <c:crossAx val="250365120"/>
        <c:crosses val="autoZero"/>
        <c:auto val="1"/>
        <c:lblOffset val="100"/>
        <c:baseTimeUnit val="years"/>
      </c:dateAx>
      <c:valAx>
        <c:axId val="2503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6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66.650000000000006</c:v>
                </c:pt>
                <c:pt idx="1">
                  <c:v>72.88</c:v>
                </c:pt>
                <c:pt idx="2">
                  <c:v>76.34</c:v>
                </c:pt>
                <c:pt idx="3">
                  <c:v>78.06</c:v>
                </c:pt>
                <c:pt idx="4">
                  <c:v>79.95</c:v>
                </c:pt>
              </c:numCache>
            </c:numRef>
          </c:val>
        </c:ser>
        <c:dLbls>
          <c:showLegendKey val="0"/>
          <c:showVal val="0"/>
          <c:showCatName val="0"/>
          <c:showSerName val="0"/>
          <c:showPercent val="0"/>
          <c:showBubbleSize val="0"/>
        </c:dLbls>
        <c:gapWidth val="150"/>
        <c:axId val="250467112"/>
        <c:axId val="25046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50467112"/>
        <c:axId val="250467896"/>
      </c:lineChart>
      <c:dateAx>
        <c:axId val="250467112"/>
        <c:scaling>
          <c:orientation val="minMax"/>
        </c:scaling>
        <c:delete val="1"/>
        <c:axPos val="b"/>
        <c:numFmt formatCode="ge" sourceLinked="1"/>
        <c:majorTickMark val="none"/>
        <c:minorTickMark val="none"/>
        <c:tickLblPos val="none"/>
        <c:crossAx val="250467896"/>
        <c:crosses val="autoZero"/>
        <c:auto val="1"/>
        <c:lblOffset val="100"/>
        <c:baseTimeUnit val="years"/>
      </c:dateAx>
      <c:valAx>
        <c:axId val="25046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6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213.2</c:v>
                </c:pt>
                <c:pt idx="1">
                  <c:v>197.5</c:v>
                </c:pt>
                <c:pt idx="2">
                  <c:v>190.41</c:v>
                </c:pt>
                <c:pt idx="3">
                  <c:v>190.07</c:v>
                </c:pt>
                <c:pt idx="4">
                  <c:v>186.58</c:v>
                </c:pt>
              </c:numCache>
            </c:numRef>
          </c:val>
        </c:ser>
        <c:dLbls>
          <c:showLegendKey val="0"/>
          <c:showVal val="0"/>
          <c:showCatName val="0"/>
          <c:showSerName val="0"/>
          <c:showPercent val="0"/>
          <c:showBubbleSize val="0"/>
        </c:dLbls>
        <c:gapWidth val="150"/>
        <c:axId val="341536232"/>
        <c:axId val="25046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341536232"/>
        <c:axId val="250465936"/>
      </c:lineChart>
      <c:dateAx>
        <c:axId val="341536232"/>
        <c:scaling>
          <c:orientation val="minMax"/>
        </c:scaling>
        <c:delete val="1"/>
        <c:axPos val="b"/>
        <c:numFmt formatCode="ge" sourceLinked="1"/>
        <c:majorTickMark val="none"/>
        <c:minorTickMark val="none"/>
        <c:tickLblPos val="none"/>
        <c:crossAx val="250465936"/>
        <c:crosses val="autoZero"/>
        <c:auto val="1"/>
        <c:lblOffset val="100"/>
        <c:baseTimeUnit val="years"/>
      </c:dateAx>
      <c:valAx>
        <c:axId val="25046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3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当麻町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6765</v>
      </c>
      <c r="AM8" s="47"/>
      <c r="AN8" s="47"/>
      <c r="AO8" s="47"/>
      <c r="AP8" s="47"/>
      <c r="AQ8" s="47"/>
      <c r="AR8" s="47"/>
      <c r="AS8" s="47"/>
      <c r="AT8" s="43">
        <f>データ!S6</f>
        <v>204.9</v>
      </c>
      <c r="AU8" s="43"/>
      <c r="AV8" s="43"/>
      <c r="AW8" s="43"/>
      <c r="AX8" s="43"/>
      <c r="AY8" s="43"/>
      <c r="AZ8" s="43"/>
      <c r="BA8" s="43"/>
      <c r="BB8" s="43">
        <f>データ!T6</f>
        <v>33.020000000000003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56.82</v>
      </c>
      <c r="Q10" s="43"/>
      <c r="R10" s="43"/>
      <c r="S10" s="43"/>
      <c r="T10" s="43"/>
      <c r="U10" s="43"/>
      <c r="V10" s="43"/>
      <c r="W10" s="43">
        <f>データ!P6</f>
        <v>70.290000000000006</v>
      </c>
      <c r="X10" s="43"/>
      <c r="Y10" s="43"/>
      <c r="Z10" s="43"/>
      <c r="AA10" s="43"/>
      <c r="AB10" s="43"/>
      <c r="AC10" s="43"/>
      <c r="AD10" s="47">
        <f>データ!Q6</f>
        <v>2570</v>
      </c>
      <c r="AE10" s="47"/>
      <c r="AF10" s="47"/>
      <c r="AG10" s="47"/>
      <c r="AH10" s="47"/>
      <c r="AI10" s="47"/>
      <c r="AJ10" s="47"/>
      <c r="AK10" s="2"/>
      <c r="AL10" s="47">
        <f>データ!U6</f>
        <v>3826</v>
      </c>
      <c r="AM10" s="47"/>
      <c r="AN10" s="47"/>
      <c r="AO10" s="47"/>
      <c r="AP10" s="47"/>
      <c r="AQ10" s="47"/>
      <c r="AR10" s="47"/>
      <c r="AS10" s="47"/>
      <c r="AT10" s="43">
        <f>データ!V6</f>
        <v>1.23</v>
      </c>
      <c r="AU10" s="43"/>
      <c r="AV10" s="43"/>
      <c r="AW10" s="43"/>
      <c r="AX10" s="43"/>
      <c r="AY10" s="43"/>
      <c r="AZ10" s="43"/>
      <c r="BA10" s="43"/>
      <c r="BB10" s="43">
        <f>データ!W6</f>
        <v>3110.57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14541</v>
      </c>
      <c r="D6" s="31">
        <f t="shared" si="3"/>
        <v>47</v>
      </c>
      <c r="E6" s="31">
        <f t="shared" si="3"/>
        <v>17</v>
      </c>
      <c r="F6" s="31">
        <f t="shared" si="3"/>
        <v>4</v>
      </c>
      <c r="G6" s="31">
        <f t="shared" si="3"/>
        <v>0</v>
      </c>
      <c r="H6" s="31" t="str">
        <f t="shared" si="3"/>
        <v>北海道　当麻町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56.82</v>
      </c>
      <c r="P6" s="32">
        <f t="shared" si="3"/>
        <v>70.290000000000006</v>
      </c>
      <c r="Q6" s="32">
        <f t="shared" si="3"/>
        <v>2570</v>
      </c>
      <c r="R6" s="32">
        <f t="shared" si="3"/>
        <v>6765</v>
      </c>
      <c r="S6" s="32">
        <f t="shared" si="3"/>
        <v>204.9</v>
      </c>
      <c r="T6" s="32">
        <f t="shared" si="3"/>
        <v>33.020000000000003</v>
      </c>
      <c r="U6" s="32">
        <f t="shared" si="3"/>
        <v>3826</v>
      </c>
      <c r="V6" s="32">
        <f t="shared" si="3"/>
        <v>1.23</v>
      </c>
      <c r="W6" s="32">
        <f t="shared" si="3"/>
        <v>3110.57</v>
      </c>
      <c r="X6" s="33">
        <f>IF(X7="",NA(),X7)</f>
        <v>95.54</v>
      </c>
      <c r="Y6" s="33">
        <f t="shared" ref="Y6:AG6" si="4">IF(Y7="",NA(),Y7)</f>
        <v>95.08</v>
      </c>
      <c r="Z6" s="33">
        <f t="shared" si="4"/>
        <v>94.8</v>
      </c>
      <c r="AA6" s="33">
        <f t="shared" si="4"/>
        <v>94.46</v>
      </c>
      <c r="AB6" s="33">
        <f t="shared" si="4"/>
        <v>86.8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66.650000000000006</v>
      </c>
      <c r="BQ6" s="33">
        <f t="shared" ref="BQ6:BY6" si="8">IF(BQ7="",NA(),BQ7)</f>
        <v>72.88</v>
      </c>
      <c r="BR6" s="33">
        <f t="shared" si="8"/>
        <v>76.34</v>
      </c>
      <c r="BS6" s="33">
        <f t="shared" si="8"/>
        <v>78.06</v>
      </c>
      <c r="BT6" s="33">
        <f t="shared" si="8"/>
        <v>79.95</v>
      </c>
      <c r="BU6" s="33">
        <f t="shared" si="8"/>
        <v>60.75</v>
      </c>
      <c r="BV6" s="33">
        <f t="shared" si="8"/>
        <v>62.83</v>
      </c>
      <c r="BW6" s="33">
        <f t="shared" si="8"/>
        <v>64.63</v>
      </c>
      <c r="BX6" s="33">
        <f t="shared" si="8"/>
        <v>66.56</v>
      </c>
      <c r="BY6" s="33">
        <f t="shared" si="8"/>
        <v>66.22</v>
      </c>
      <c r="BZ6" s="32" t="str">
        <f>IF(BZ7="","",IF(BZ7="-","【-】","【"&amp;SUBSTITUTE(TEXT(BZ7,"#,##0.00"),"-","△")&amp;"】"))</f>
        <v>【64.73】</v>
      </c>
      <c r="CA6" s="33">
        <f>IF(CA7="",NA(),CA7)</f>
        <v>213.2</v>
      </c>
      <c r="CB6" s="33">
        <f t="shared" ref="CB6:CJ6" si="9">IF(CB7="",NA(),CB7)</f>
        <v>197.5</v>
      </c>
      <c r="CC6" s="33">
        <f t="shared" si="9"/>
        <v>190.41</v>
      </c>
      <c r="CD6" s="33">
        <f t="shared" si="9"/>
        <v>190.07</v>
      </c>
      <c r="CE6" s="33">
        <f t="shared" si="9"/>
        <v>186.58</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94.03</v>
      </c>
      <c r="CX6" s="33">
        <f t="shared" ref="CX6:DF6" si="11">IF(CX7="",NA(),CX7)</f>
        <v>94.1</v>
      </c>
      <c r="CY6" s="33">
        <f t="shared" si="11"/>
        <v>94.26</v>
      </c>
      <c r="CZ6" s="33">
        <f t="shared" si="11"/>
        <v>95.06</v>
      </c>
      <c r="DA6" s="33">
        <f t="shared" si="11"/>
        <v>95.19</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14541</v>
      </c>
      <c r="D7" s="35">
        <v>47</v>
      </c>
      <c r="E7" s="35">
        <v>17</v>
      </c>
      <c r="F7" s="35">
        <v>4</v>
      </c>
      <c r="G7" s="35">
        <v>0</v>
      </c>
      <c r="H7" s="35" t="s">
        <v>96</v>
      </c>
      <c r="I7" s="35" t="s">
        <v>97</v>
      </c>
      <c r="J7" s="35" t="s">
        <v>98</v>
      </c>
      <c r="K7" s="35" t="s">
        <v>99</v>
      </c>
      <c r="L7" s="35" t="s">
        <v>100</v>
      </c>
      <c r="M7" s="36" t="s">
        <v>101</v>
      </c>
      <c r="N7" s="36" t="s">
        <v>102</v>
      </c>
      <c r="O7" s="36">
        <v>56.82</v>
      </c>
      <c r="P7" s="36">
        <v>70.290000000000006</v>
      </c>
      <c r="Q7" s="36">
        <v>2570</v>
      </c>
      <c r="R7" s="36">
        <v>6765</v>
      </c>
      <c r="S7" s="36">
        <v>204.9</v>
      </c>
      <c r="T7" s="36">
        <v>33.020000000000003</v>
      </c>
      <c r="U7" s="36">
        <v>3826</v>
      </c>
      <c r="V7" s="36">
        <v>1.23</v>
      </c>
      <c r="W7" s="36">
        <v>3110.57</v>
      </c>
      <c r="X7" s="36">
        <v>95.54</v>
      </c>
      <c r="Y7" s="36">
        <v>95.08</v>
      </c>
      <c r="Z7" s="36">
        <v>94.8</v>
      </c>
      <c r="AA7" s="36">
        <v>94.46</v>
      </c>
      <c r="AB7" s="36">
        <v>86.8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1764.87</v>
      </c>
      <c r="BK7" s="36">
        <v>1622.51</v>
      </c>
      <c r="BL7" s="36">
        <v>1569.13</v>
      </c>
      <c r="BM7" s="36">
        <v>1436</v>
      </c>
      <c r="BN7" s="36">
        <v>1434.89</v>
      </c>
      <c r="BO7" s="36">
        <v>1457.06</v>
      </c>
      <c r="BP7" s="36">
        <v>66.650000000000006</v>
      </c>
      <c r="BQ7" s="36">
        <v>72.88</v>
      </c>
      <c r="BR7" s="36">
        <v>76.34</v>
      </c>
      <c r="BS7" s="36">
        <v>78.06</v>
      </c>
      <c r="BT7" s="36">
        <v>79.95</v>
      </c>
      <c r="BU7" s="36">
        <v>60.75</v>
      </c>
      <c r="BV7" s="36">
        <v>62.83</v>
      </c>
      <c r="BW7" s="36">
        <v>64.63</v>
      </c>
      <c r="BX7" s="36">
        <v>66.56</v>
      </c>
      <c r="BY7" s="36">
        <v>66.22</v>
      </c>
      <c r="BZ7" s="36">
        <v>64.73</v>
      </c>
      <c r="CA7" s="36">
        <v>213.2</v>
      </c>
      <c r="CB7" s="36">
        <v>197.5</v>
      </c>
      <c r="CC7" s="36">
        <v>190.41</v>
      </c>
      <c r="CD7" s="36">
        <v>190.07</v>
      </c>
      <c r="CE7" s="36">
        <v>186.58</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94.03</v>
      </c>
      <c r="CX7" s="36">
        <v>94.1</v>
      </c>
      <c r="CY7" s="36">
        <v>94.26</v>
      </c>
      <c r="CZ7" s="36">
        <v>95.06</v>
      </c>
      <c r="DA7" s="36">
        <v>95.19</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hokkaido</cp:lastModifiedBy>
  <cp:lastPrinted>2017-02-13T00:28:53Z</cp:lastPrinted>
  <dcterms:created xsi:type="dcterms:W3CDTF">2017-02-08T02:57:19Z</dcterms:created>
  <dcterms:modified xsi:type="dcterms:W3CDTF">2017-02-13T05:42:49Z</dcterms:modified>
  <cp:category/>
</cp:coreProperties>
</file>