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workbookProtection workbookAlgorithmName="SHA-512" workbookHashValue="ywYPvzCDtzpVfm/y/cFWFpXMlh58VVHt6kHkWU7dQ8jph23AVnF9eSRfJqCjnAWs50Cux3RUK1oaN73LG1wZvg==" workbookSaltValue="mBjbR9rbZuwdu2czKwammA==" workbookSpinCount="100000" lockStructure="1"/>
  <bookViews>
    <workbookView xWindow="0" yWindow="0" windowWidth="15360" windowHeight="7635"/>
  </bookViews>
  <sheets>
    <sheet name="法非適用_下水道事業" sheetId="4" r:id="rId1"/>
    <sheet name="データ" sheetId="5" state="hidden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O6" i="5" l="1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K86" i="4" s="1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BB8" i="4" s="1"/>
  <c r="T6" i="5"/>
  <c r="S6" i="5"/>
  <c r="R6" i="5"/>
  <c r="Q6" i="5"/>
  <c r="W10" i="4" s="1"/>
  <c r="P6" i="5"/>
  <c r="O6" i="5"/>
  <c r="N6" i="5"/>
  <c r="M6" i="5"/>
  <c r="AD8" i="4" s="1"/>
  <c r="L6" i="5"/>
  <c r="W8" i="4" s="1"/>
  <c r="K6" i="5"/>
  <c r="J6" i="5"/>
  <c r="I6" i="5"/>
  <c r="B8" i="4" s="1"/>
  <c r="H6" i="5"/>
  <c r="B6" i="4" s="1"/>
  <c r="G6" i="5"/>
  <c r="F6" i="5"/>
  <c r="E6" i="5"/>
  <c r="D6" i="5"/>
  <c r="C6" i="5"/>
  <c r="B6" i="5"/>
  <c r="F10" i="5" s="1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J86" i="4"/>
  <c r="I86" i="4"/>
  <c r="H86" i="4"/>
  <c r="E86" i="4"/>
  <c r="AT10" i="4"/>
  <c r="AL10" i="4"/>
  <c r="AD10" i="4"/>
  <c r="P10" i="4"/>
  <c r="I10" i="4"/>
  <c r="B10" i="4"/>
  <c r="AT8" i="4"/>
  <c r="AL8" i="4"/>
  <c r="P8" i="4"/>
  <c r="I8" i="4"/>
  <c r="C10" i="5" l="1"/>
  <c r="D10" i="5"/>
  <c r="E10" i="5"/>
  <c r="B10" i="5"/>
</calcChain>
</file>

<file path=xl/sharedStrings.xml><?xml version="1.0" encoding="utf-8"?>
<sst xmlns="http://schemas.openxmlformats.org/spreadsheetml/2006/main" count="233" uniqueCount="114">
  <si>
    <t>経営比較分析表（平成30年度決算）</t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</si>
  <si>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</si>
  <si>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</si>
  <si>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</si>
  <si>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</si>
  <si>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</si>
  <si>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</si>
  <si>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</si>
  <si>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</si>
  <si>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</si>
  <si>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</si>
  <si>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</si>
  <si>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</si>
  <si>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</si>
  <si>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</si>
  <si>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</si>
  <si>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</si>
  <si>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</si>
  <si>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</si>
  <si>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</si>
  <si>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</si>
  <si>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</si>
  <si>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</si>
  <si>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平成30年度全国平均</t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</si>
  <si>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</si>
  <si>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</si>
  <si>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</si>
  <si>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</si>
  <si>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</si>
  <si>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</si>
  <si>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</si>
  <si>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</si>
  <si>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</si>
  <si>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</si>
  <si>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</si>
  <si>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</si>
  <si>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</si>
  <si>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</si>
  <si>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</si>
  <si>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</si>
  <si>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</si>
  <si>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</si>
  <si>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</si>
  <si>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</si>
  <si>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</si>
  <si>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</si>
  <si>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</si>
  <si>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</si>
  <si>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</si>
  <si>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</si>
  <si>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</si>
  <si>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</si>
  <si>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</si>
  <si>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</si>
  <si>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</si>
  <si>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</si>
  <si>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</si>
  <si>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</si>
  <si>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</si>
  <si>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</si>
  <si>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</si>
  <si>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</si>
  <si>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</si>
  <si>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</si>
  <si>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</si>
  <si>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</si>
  <si>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</si>
  <si>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</si>
  <si>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</si>
  <si>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</si>
  <si>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</si>
  <si>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</si>
  <si>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</si>
  <si>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</si>
  <si>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</si>
  <si>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</si>
  <si>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</si>
  <si>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</si>
  <si>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</si>
  <si>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</si>
  <si>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</si>
  <si>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</si>
  <si>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</si>
  <si>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</si>
  <si>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</si>
  <si>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</si>
  <si>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</si>
  <si>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</si>
  <si>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</si>
  <si>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</si>
  <si>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</si>
  <si>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</si>
  <si>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</si>
  <si>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</si>
  <si>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</si>
  <si>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</si>
  <si>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</si>
  <si>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</si>
  <si>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北海道　当麻町</t>
  </si>
  <si>
    <t>法非適用</t>
  </si>
  <si>
    <t>下水道事業</t>
  </si>
  <si>
    <t>特定環境保全公共下水道</t>
  </si>
  <si>
    <t>D1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</si>
  <si>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</si>
  <si>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</si>
  <si>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</si>
  <si>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</si>
  <si>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</si>
  <si>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</si>
  <si>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</si>
  <si>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</si>
  <si>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本町の総収益は、使用料収入や一般会計からの繰入金等により賄われています。
下水道整備事業は、整備箇所が終盤となっているため、整備費は減少していくものと考えられます。
また、起債の償還額についてもピークを過ぎ、残高も徐々に減少しているため、一般会計からの繰入金も減少していくことが見込まれます。</t>
    <phoneticPr fontId="4"/>
  </si>
  <si>
    <t>管渠施設については、カメラ調査を実施し、施設の機能維持、計画的な修繕を実施し、管渠の延命に努めていきます。</t>
    <phoneticPr fontId="4"/>
  </si>
  <si>
    <t xml:space="preserve">事業開始から30年以上経過しているため、老朽化により管渠の改築更新、修繕が必要です。そのため、計画的にカメラ調査を実施することで状況を把握し、効率的な改築修繕計画を立てることで、経費の低減に努めます。
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</si>
</sst>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3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1D9-496C-8431-294A24FD6A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716864"/>
        <c:axId val="1211653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0.04</c:v>
                </c:pt>
                <c:pt idx="1">
                  <c:v>7.0000000000000007E-2</c:v>
                </c:pt>
                <c:pt idx="2">
                  <c:v>0.09</c:v>
                </c:pt>
                <c:pt idx="3">
                  <c:v>0.09</c:v>
                </c:pt>
                <c:pt idx="4">
                  <c:v>0.06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1D9-496C-8431-294A24FD6A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716864"/>
        <c:axId val="121165312"/>
      </c:lineChart>
      <c:dateAx>
        <c:axId val="7771686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1165312"/>
        <c:crosses val="autoZero"/>
        <c:auto val="1"/>
        <c:lblOffset val="100"/>
        <c:baseTimeUnit val="years"/>
      </c:dateAx>
      <c:valAx>
        <c:axId val="12116531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77168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94.46</c:v>
                </c:pt>
                <c:pt idx="1">
                  <c:v>86.8</c:v>
                </c:pt>
                <c:pt idx="2">
                  <c:v>86.65</c:v>
                </c:pt>
                <c:pt idx="3">
                  <c:v>86.76</c:v>
                </c:pt>
                <c:pt idx="4">
                  <c:v>88.92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81E-4304-8EE4-71F44F89B1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497344"/>
        <c:axId val="1254992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81E-4304-8EE4-71F44F89B1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97344"/>
        <c:axId val="125499264"/>
      </c:lineChart>
      <c:dateAx>
        <c:axId val="12549734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5499264"/>
        <c:crosses val="autoZero"/>
        <c:auto val="1"/>
        <c:lblOffset val="100"/>
        <c:baseTimeUnit val="years"/>
      </c:dateAx>
      <c:valAx>
        <c:axId val="1254992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54973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D19-4A22-8719-6D5F139024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79072"/>
        <c:axId val="1265809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19-4A22-8719-6D5F139024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579072"/>
        <c:axId val="126580992"/>
      </c:lineChart>
      <c:dateAx>
        <c:axId val="12657907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6580992"/>
        <c:crosses val="autoZero"/>
        <c:auto val="1"/>
        <c:lblOffset val="100"/>
        <c:baseTimeUnit val="years"/>
      </c:dateAx>
      <c:valAx>
        <c:axId val="1265809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5790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32-437F-B4E3-3880826788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292736"/>
        <c:axId val="1262946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B32-437F-B4E3-3880826788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92736"/>
        <c:axId val="126294656"/>
      </c:lineChart>
      <c:dateAx>
        <c:axId val="12629273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6294656"/>
        <c:crosses val="autoZero"/>
        <c:auto val="1"/>
        <c:lblOffset val="100"/>
        <c:baseTimeUnit val="years"/>
      </c:dateAx>
      <c:valAx>
        <c:axId val="1262946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2927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87-4667-844A-D1F9285D07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15904"/>
        <c:axId val="1263467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C87-4667-844A-D1F9285D07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315904"/>
        <c:axId val="126346752"/>
      </c:lineChart>
      <c:dateAx>
        <c:axId val="12631590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6346752"/>
        <c:crosses val="autoZero"/>
        <c:auto val="1"/>
        <c:lblOffset val="100"/>
        <c:baseTimeUnit val="years"/>
      </c:dateAx>
      <c:valAx>
        <c:axId val="1263467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31590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13D-4700-8116-70056DCFDF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82080"/>
        <c:axId val="1263840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13D-4700-8116-70056DCFDF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382080"/>
        <c:axId val="126384000"/>
      </c:lineChart>
      <c:dateAx>
        <c:axId val="12638208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6384000"/>
        <c:crosses val="autoZero"/>
        <c:auto val="1"/>
        <c:lblOffset val="100"/>
        <c:baseTimeUnit val="years"/>
      </c:dateAx>
      <c:valAx>
        <c:axId val="1263840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3820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データ!$BF$6:$BJ$6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;&quot;-&quot;">
                  <c:v>331.74</c:v>
                </c:pt>
                <c:pt idx="3" formatCode="#,##0.00;&quot;△&quot;#,##0.00;&quot;-&quot;">
                  <c:v>475.01</c:v>
                </c:pt>
                <c:pt idx="4" formatCode="#,##0.00;&quot;△&quot;#,##0.00;&quot;-&quot;">
                  <c:v>404.84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6CE-4C81-98DC-B61BA364F1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486784"/>
        <c:axId val="1264930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1436</c:v>
                </c:pt>
                <c:pt idx="1">
                  <c:v>1434.89</c:v>
                </c:pt>
                <c:pt idx="2">
                  <c:v>1298.9100000000001</c:v>
                </c:pt>
                <c:pt idx="3">
                  <c:v>1243.71</c:v>
                </c:pt>
                <c:pt idx="4">
                  <c:v>1252.71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CE-4C81-98DC-B61BA364F1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86784"/>
        <c:axId val="126493056"/>
      </c:lineChart>
      <c:dateAx>
        <c:axId val="12648678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6493056"/>
        <c:crosses val="autoZero"/>
        <c:auto val="1"/>
        <c:lblOffset val="100"/>
        <c:baseTimeUnit val="years"/>
      </c:dateAx>
      <c:valAx>
        <c:axId val="1264930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48678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78.06</c:v>
                </c:pt>
                <c:pt idx="1">
                  <c:v>79.95</c:v>
                </c:pt>
                <c:pt idx="2">
                  <c:v>81.180000000000007</c:v>
                </c:pt>
                <c:pt idx="3">
                  <c:v>84.88</c:v>
                </c:pt>
                <c:pt idx="4">
                  <c:v>97.56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53-40C5-98F5-3879E79088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19936"/>
        <c:axId val="1265221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66.56</c:v>
                </c:pt>
                <c:pt idx="1">
                  <c:v>66.22</c:v>
                </c:pt>
                <c:pt idx="2">
                  <c:v>69.87</c:v>
                </c:pt>
                <c:pt idx="3">
                  <c:v>74.3</c:v>
                </c:pt>
                <c:pt idx="4">
                  <c:v>87.03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153-40C5-98F5-3879E79088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519936"/>
        <c:axId val="126522112"/>
      </c:lineChart>
      <c:dateAx>
        <c:axId val="12651993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6522112"/>
        <c:crosses val="autoZero"/>
        <c:auto val="1"/>
        <c:lblOffset val="100"/>
        <c:baseTimeUnit val="years"/>
      </c:dateAx>
      <c:valAx>
        <c:axId val="12652211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519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190.07</c:v>
                </c:pt>
                <c:pt idx="1">
                  <c:v>186.58</c:v>
                </c:pt>
                <c:pt idx="2">
                  <c:v>182.3</c:v>
                </c:pt>
                <c:pt idx="3">
                  <c:v>174.86</c:v>
                </c:pt>
                <c:pt idx="4">
                  <c:v>151.69999999999999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A5B-475A-80D3-553FF38BBC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44512"/>
        <c:axId val="1279475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244.29</c:v>
                </c:pt>
                <c:pt idx="1">
                  <c:v>246.72</c:v>
                </c:pt>
                <c:pt idx="2">
                  <c:v>234.96</c:v>
                </c:pt>
                <c:pt idx="3">
                  <c:v>221.81</c:v>
                </c:pt>
                <c:pt idx="4">
                  <c:v>177.02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A5B-475A-80D3-553FF38BBC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544512"/>
        <c:axId val="127947520"/>
      </c:lineChart>
      <c:dateAx>
        <c:axId val="1265445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7947520"/>
        <c:crosses val="autoZero"/>
        <c:auto val="1"/>
        <c:lblOffset val="100"/>
        <c:baseTimeUnit val="years"/>
      </c:dateAx>
      <c:valAx>
        <c:axId val="1279475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5445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B59-48B9-B2DD-03C23B23CE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974400"/>
        <c:axId val="1279847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43.58</c:v>
                </c:pt>
                <c:pt idx="1">
                  <c:v>41.35</c:v>
                </c:pt>
                <c:pt idx="2">
                  <c:v>42.9</c:v>
                </c:pt>
                <c:pt idx="3">
                  <c:v>43.36</c:v>
                </c:pt>
                <c:pt idx="4">
                  <c:v>46.17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B59-48B9-B2DD-03C23B23CE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74400"/>
        <c:axId val="127984768"/>
      </c:lineChart>
      <c:dateAx>
        <c:axId val="12797440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7984768"/>
        <c:crosses val="autoZero"/>
        <c:auto val="1"/>
        <c:lblOffset val="100"/>
        <c:baseTimeUnit val="years"/>
      </c:dateAx>
      <c:valAx>
        <c:axId val="1279847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797440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95.06</c:v>
                </c:pt>
                <c:pt idx="1">
                  <c:v>95.19</c:v>
                </c:pt>
                <c:pt idx="2">
                  <c:v>95.45</c:v>
                </c:pt>
                <c:pt idx="3">
                  <c:v>95.95</c:v>
                </c:pt>
                <c:pt idx="4">
                  <c:v>96.36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79B-483C-AA6D-FDFFDF985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651776"/>
        <c:axId val="12665804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82.35</c:v>
                </c:pt>
                <c:pt idx="1">
                  <c:v>82.9</c:v>
                </c:pt>
                <c:pt idx="2">
                  <c:v>83.5</c:v>
                </c:pt>
                <c:pt idx="3">
                  <c:v>83.06</c:v>
                </c:pt>
                <c:pt idx="4">
                  <c:v>87.84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9B-483C-AA6D-FDFFDF985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51776"/>
        <c:axId val="126658048"/>
      </c:lineChart>
      <c:dateAx>
        <c:axId val="12665177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26658048"/>
        <c:crosses val="autoZero"/>
        <c:auto val="1"/>
        <c:lblOffset val="100"/>
        <c:baseTimeUnit val="years"/>
      </c:dateAx>
      <c:valAx>
        <c:axId val="12665804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2665177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=""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=""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=""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=""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=""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=""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=""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=""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=""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=""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=""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【1,209.40】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=""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【83.36】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=""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【42.82】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=""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【219.46】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=""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【74.48】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=""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=""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=""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【0.12】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=""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=""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=""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=""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topLeftCell="AD28" zoomScaleNormal="100" workbookViewId="0">
      <selection activeCell="BL66" sqref="BL66:BZ82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42" t="s">
        <v>0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/>
      <c r="AV2" s="42"/>
      <c r="AW2" s="42"/>
      <c r="AX2" s="42"/>
      <c r="AY2" s="42"/>
      <c r="AZ2" s="42"/>
      <c r="BA2" s="42"/>
      <c r="BB2" s="42"/>
      <c r="BC2" s="42"/>
      <c r="BD2" s="42"/>
      <c r="BE2" s="42"/>
      <c r="BF2" s="42"/>
      <c r="BG2" s="42"/>
      <c r="BH2" s="42"/>
      <c r="BI2" s="42"/>
      <c r="BJ2" s="42"/>
      <c r="BK2" s="42"/>
      <c r="BL2" s="42"/>
      <c r="BM2" s="42"/>
      <c r="BN2" s="42"/>
      <c r="BO2" s="42"/>
      <c r="BP2" s="42"/>
      <c r="BQ2" s="42"/>
      <c r="BR2" s="42"/>
      <c r="BS2" s="42"/>
      <c r="BT2" s="42"/>
      <c r="BU2" s="42"/>
      <c r="BV2" s="42"/>
      <c r="BW2" s="42"/>
      <c r="BX2" s="42"/>
      <c r="BY2" s="42"/>
      <c r="BZ2" s="42"/>
    </row>
    <row r="3" spans="1:78" ht="9.75" customHeight="1" x14ac:dyDescent="0.15">
      <c r="A3" s="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  <c r="BM3" s="42"/>
      <c r="BN3" s="42"/>
      <c r="BO3" s="42"/>
      <c r="BP3" s="42"/>
      <c r="BQ3" s="42"/>
      <c r="BR3" s="42"/>
      <c r="BS3" s="42"/>
      <c r="BT3" s="42"/>
      <c r="BU3" s="42"/>
      <c r="BV3" s="42"/>
      <c r="BW3" s="42"/>
      <c r="BX3" s="42"/>
      <c r="BY3" s="42"/>
      <c r="BZ3" s="42"/>
    </row>
    <row r="4" spans="1:78" ht="9.75" customHeight="1" x14ac:dyDescent="0.15">
      <c r="A4" s="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43" t="str">
        <f>データ!H6</f>
        <v>北海道　当麻町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44" t="s">
        <v>1</v>
      </c>
      <c r="C7" s="44"/>
      <c r="D7" s="44"/>
      <c r="E7" s="44"/>
      <c r="F7" s="44"/>
      <c r="G7" s="44"/>
      <c r="H7" s="44"/>
      <c r="I7" s="44" t="s">
        <v>2</v>
      </c>
      <c r="J7" s="44"/>
      <c r="K7" s="44"/>
      <c r="L7" s="44"/>
      <c r="M7" s="44"/>
      <c r="N7" s="44"/>
      <c r="O7" s="44"/>
      <c r="P7" s="44" t="s">
        <v>3</v>
      </c>
      <c r="Q7" s="44"/>
      <c r="R7" s="44"/>
      <c r="S7" s="44"/>
      <c r="T7" s="44"/>
      <c r="U7" s="44"/>
      <c r="V7" s="44"/>
      <c r="W7" s="44" t="s">
        <v>4</v>
      </c>
      <c r="X7" s="44"/>
      <c r="Y7" s="44"/>
      <c r="Z7" s="44"/>
      <c r="AA7" s="44"/>
      <c r="AB7" s="44"/>
      <c r="AC7" s="44"/>
      <c r="AD7" s="44" t="s">
        <v>5</v>
      </c>
      <c r="AE7" s="44"/>
      <c r="AF7" s="44"/>
      <c r="AG7" s="44"/>
      <c r="AH7" s="44"/>
      <c r="AI7" s="44"/>
      <c r="AJ7" s="44"/>
      <c r="AK7" s="3"/>
      <c r="AL7" s="44" t="s">
        <v>6</v>
      </c>
      <c r="AM7" s="44"/>
      <c r="AN7" s="44"/>
      <c r="AO7" s="44"/>
      <c r="AP7" s="44"/>
      <c r="AQ7" s="44"/>
      <c r="AR7" s="44"/>
      <c r="AS7" s="44"/>
      <c r="AT7" s="44" t="s">
        <v>7</v>
      </c>
      <c r="AU7" s="44"/>
      <c r="AV7" s="44"/>
      <c r="AW7" s="44"/>
      <c r="AX7" s="44"/>
      <c r="AY7" s="44"/>
      <c r="AZ7" s="44"/>
      <c r="BA7" s="44"/>
      <c r="BB7" s="44" t="s">
        <v>8</v>
      </c>
      <c r="BC7" s="44"/>
      <c r="BD7" s="44"/>
      <c r="BE7" s="44"/>
      <c r="BF7" s="44"/>
      <c r="BG7" s="44"/>
      <c r="BH7" s="44"/>
      <c r="BI7" s="44"/>
      <c r="BJ7" s="3"/>
      <c r="BK7" s="3"/>
      <c r="BL7" s="4" t="s">
        <v>9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 x14ac:dyDescent="0.15">
      <c r="A8" s="2"/>
      <c r="B8" s="48" t="str">
        <f>データ!I6</f>
        <v>法非適用</v>
      </c>
      <c r="C8" s="48"/>
      <c r="D8" s="48"/>
      <c r="E8" s="48"/>
      <c r="F8" s="48"/>
      <c r="G8" s="48"/>
      <c r="H8" s="48"/>
      <c r="I8" s="48" t="str">
        <f>データ!J6</f>
        <v>下水道事業</v>
      </c>
      <c r="J8" s="48"/>
      <c r="K8" s="48"/>
      <c r="L8" s="48"/>
      <c r="M8" s="48"/>
      <c r="N8" s="48"/>
      <c r="O8" s="48"/>
      <c r="P8" s="48" t="str">
        <f>データ!K6</f>
        <v>特定環境保全公共下水道</v>
      </c>
      <c r="Q8" s="48"/>
      <c r="R8" s="48"/>
      <c r="S8" s="48"/>
      <c r="T8" s="48"/>
      <c r="U8" s="48"/>
      <c r="V8" s="48"/>
      <c r="W8" s="48" t="str">
        <f>データ!L6</f>
        <v>D1</v>
      </c>
      <c r="X8" s="48"/>
      <c r="Y8" s="48"/>
      <c r="Z8" s="48"/>
      <c r="AA8" s="48"/>
      <c r="AB8" s="48"/>
      <c r="AC8" s="48"/>
      <c r="AD8" s="49" t="str">
        <f>データ!$M$6</f>
        <v>非設置</v>
      </c>
      <c r="AE8" s="49"/>
      <c r="AF8" s="49"/>
      <c r="AG8" s="49"/>
      <c r="AH8" s="49"/>
      <c r="AI8" s="49"/>
      <c r="AJ8" s="49"/>
      <c r="AK8" s="3"/>
      <c r="AL8" s="50">
        <f>データ!S6</f>
        <v>6493</v>
      </c>
      <c r="AM8" s="50"/>
      <c r="AN8" s="50"/>
      <c r="AO8" s="50"/>
      <c r="AP8" s="50"/>
      <c r="AQ8" s="50"/>
      <c r="AR8" s="50"/>
      <c r="AS8" s="50"/>
      <c r="AT8" s="45">
        <f>データ!T6</f>
        <v>204.9</v>
      </c>
      <c r="AU8" s="45"/>
      <c r="AV8" s="45"/>
      <c r="AW8" s="45"/>
      <c r="AX8" s="45"/>
      <c r="AY8" s="45"/>
      <c r="AZ8" s="45"/>
      <c r="BA8" s="45"/>
      <c r="BB8" s="45">
        <f>データ!U6</f>
        <v>31.69</v>
      </c>
      <c r="BC8" s="45"/>
      <c r="BD8" s="45"/>
      <c r="BE8" s="45"/>
      <c r="BF8" s="45"/>
      <c r="BG8" s="45"/>
      <c r="BH8" s="45"/>
      <c r="BI8" s="45"/>
      <c r="BJ8" s="3"/>
      <c r="BK8" s="3"/>
      <c r="BL8" s="46" t="s">
        <v>10</v>
      </c>
      <c r="BM8" s="47"/>
      <c r="BN8" s="7" t="s">
        <v>11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 x14ac:dyDescent="0.15">
      <c r="A9" s="2"/>
      <c r="B9" s="44" t="s">
        <v>12</v>
      </c>
      <c r="C9" s="44"/>
      <c r="D9" s="44"/>
      <c r="E9" s="44"/>
      <c r="F9" s="44"/>
      <c r="G9" s="44"/>
      <c r="H9" s="44"/>
      <c r="I9" s="44" t="s">
        <v>13</v>
      </c>
      <c r="J9" s="44"/>
      <c r="K9" s="44"/>
      <c r="L9" s="44"/>
      <c r="M9" s="44"/>
      <c r="N9" s="44"/>
      <c r="O9" s="44"/>
      <c r="P9" s="44" t="s">
        <v>14</v>
      </c>
      <c r="Q9" s="44"/>
      <c r="R9" s="44"/>
      <c r="S9" s="44"/>
      <c r="T9" s="44"/>
      <c r="U9" s="44"/>
      <c r="V9" s="44"/>
      <c r="W9" s="44" t="s">
        <v>15</v>
      </c>
      <c r="X9" s="44"/>
      <c r="Y9" s="44"/>
      <c r="Z9" s="44"/>
      <c r="AA9" s="44"/>
      <c r="AB9" s="44"/>
      <c r="AC9" s="44"/>
      <c r="AD9" s="44" t="s">
        <v>16</v>
      </c>
      <c r="AE9" s="44"/>
      <c r="AF9" s="44"/>
      <c r="AG9" s="44"/>
      <c r="AH9" s="44"/>
      <c r="AI9" s="44"/>
      <c r="AJ9" s="44"/>
      <c r="AK9" s="3"/>
      <c r="AL9" s="44" t="s">
        <v>17</v>
      </c>
      <c r="AM9" s="44"/>
      <c r="AN9" s="44"/>
      <c r="AO9" s="44"/>
      <c r="AP9" s="44"/>
      <c r="AQ9" s="44"/>
      <c r="AR9" s="44"/>
      <c r="AS9" s="44"/>
      <c r="AT9" s="44" t="s">
        <v>18</v>
      </c>
      <c r="AU9" s="44"/>
      <c r="AV9" s="44"/>
      <c r="AW9" s="44"/>
      <c r="AX9" s="44"/>
      <c r="AY9" s="44"/>
      <c r="AZ9" s="44"/>
      <c r="BA9" s="44"/>
      <c r="BB9" s="44" t="s">
        <v>19</v>
      </c>
      <c r="BC9" s="44"/>
      <c r="BD9" s="44"/>
      <c r="BE9" s="44"/>
      <c r="BF9" s="44"/>
      <c r="BG9" s="44"/>
      <c r="BH9" s="44"/>
      <c r="BI9" s="44"/>
      <c r="BJ9" s="3"/>
      <c r="BK9" s="3"/>
      <c r="BL9" s="51" t="s">
        <v>20</v>
      </c>
      <c r="BM9" s="52"/>
      <c r="BN9" s="10" t="s">
        <v>21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 x14ac:dyDescent="0.15">
      <c r="A10" s="2"/>
      <c r="B10" s="45" t="str">
        <f>データ!N6</f>
        <v>-</v>
      </c>
      <c r="C10" s="45"/>
      <c r="D10" s="45"/>
      <c r="E10" s="45"/>
      <c r="F10" s="45"/>
      <c r="G10" s="45"/>
      <c r="H10" s="45"/>
      <c r="I10" s="45" t="str">
        <f>データ!O6</f>
        <v>該当数値なし</v>
      </c>
      <c r="J10" s="45"/>
      <c r="K10" s="45"/>
      <c r="L10" s="45"/>
      <c r="M10" s="45"/>
      <c r="N10" s="45"/>
      <c r="O10" s="45"/>
      <c r="P10" s="45">
        <f>データ!P6</f>
        <v>58.65</v>
      </c>
      <c r="Q10" s="45"/>
      <c r="R10" s="45"/>
      <c r="S10" s="45"/>
      <c r="T10" s="45"/>
      <c r="U10" s="45"/>
      <c r="V10" s="45"/>
      <c r="W10" s="45">
        <f>データ!Q6</f>
        <v>65.83</v>
      </c>
      <c r="X10" s="45"/>
      <c r="Y10" s="45"/>
      <c r="Z10" s="45"/>
      <c r="AA10" s="45"/>
      <c r="AB10" s="45"/>
      <c r="AC10" s="45"/>
      <c r="AD10" s="50">
        <f>データ!R6</f>
        <v>2570</v>
      </c>
      <c r="AE10" s="50"/>
      <c r="AF10" s="50"/>
      <c r="AG10" s="50"/>
      <c r="AH10" s="50"/>
      <c r="AI10" s="50"/>
      <c r="AJ10" s="50"/>
      <c r="AK10" s="2"/>
      <c r="AL10" s="50">
        <f>データ!V6</f>
        <v>3792</v>
      </c>
      <c r="AM10" s="50"/>
      <c r="AN10" s="50"/>
      <c r="AO10" s="50"/>
      <c r="AP10" s="50"/>
      <c r="AQ10" s="50"/>
      <c r="AR10" s="50"/>
      <c r="AS10" s="50"/>
      <c r="AT10" s="45">
        <f>データ!W6</f>
        <v>1.24</v>
      </c>
      <c r="AU10" s="45"/>
      <c r="AV10" s="45"/>
      <c r="AW10" s="45"/>
      <c r="AX10" s="45"/>
      <c r="AY10" s="45"/>
      <c r="AZ10" s="45"/>
      <c r="BA10" s="45"/>
      <c r="BB10" s="45">
        <f>データ!X6</f>
        <v>3058.06</v>
      </c>
      <c r="BC10" s="45"/>
      <c r="BD10" s="45"/>
      <c r="BE10" s="45"/>
      <c r="BF10" s="45"/>
      <c r="BG10" s="45"/>
      <c r="BH10" s="45"/>
      <c r="BI10" s="45"/>
      <c r="BJ10" s="2"/>
      <c r="BK10" s="2"/>
      <c r="BL10" s="68" t="s">
        <v>22</v>
      </c>
      <c r="BM10" s="69"/>
      <c r="BN10" s="13" t="s">
        <v>23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70" t="s">
        <v>24</v>
      </c>
      <c r="BM11" s="70"/>
      <c r="BN11" s="70"/>
      <c r="BO11" s="70"/>
      <c r="BP11" s="70"/>
      <c r="BQ11" s="70"/>
      <c r="BR11" s="70"/>
      <c r="BS11" s="70"/>
      <c r="BT11" s="70"/>
      <c r="BU11" s="70"/>
      <c r="BV11" s="70"/>
      <c r="BW11" s="70"/>
      <c r="BX11" s="70"/>
      <c r="BY11" s="70"/>
      <c r="BZ11" s="70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71"/>
      <c r="BM13" s="71"/>
      <c r="BN13" s="71"/>
      <c r="BO13" s="71"/>
      <c r="BP13" s="71"/>
      <c r="BQ13" s="71"/>
      <c r="BR13" s="71"/>
      <c r="BS13" s="71"/>
      <c r="BT13" s="71"/>
      <c r="BU13" s="71"/>
      <c r="BV13" s="71"/>
      <c r="BW13" s="71"/>
      <c r="BX13" s="71"/>
      <c r="BY13" s="71"/>
      <c r="BZ13" s="71"/>
    </row>
    <row r="14" spans="1:78" ht="13.5" customHeight="1" x14ac:dyDescent="0.15">
      <c r="A14" s="2"/>
      <c r="B14" s="72" t="s">
        <v>25</v>
      </c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73"/>
      <c r="AT14" s="73"/>
      <c r="AU14" s="73"/>
      <c r="AV14" s="73"/>
      <c r="AW14" s="73"/>
      <c r="AX14" s="73"/>
      <c r="AY14" s="73"/>
      <c r="AZ14" s="73"/>
      <c r="BA14" s="73"/>
      <c r="BB14" s="73"/>
      <c r="BC14" s="73"/>
      <c r="BD14" s="73"/>
      <c r="BE14" s="73"/>
      <c r="BF14" s="73"/>
      <c r="BG14" s="73"/>
      <c r="BH14" s="73"/>
      <c r="BI14" s="73"/>
      <c r="BJ14" s="74"/>
      <c r="BK14" s="2"/>
      <c r="BL14" s="62" t="s">
        <v>26</v>
      </c>
      <c r="BM14" s="63"/>
      <c r="BN14" s="63"/>
      <c r="BO14" s="63"/>
      <c r="BP14" s="63"/>
      <c r="BQ14" s="63"/>
      <c r="BR14" s="63"/>
      <c r="BS14" s="63"/>
      <c r="BT14" s="63"/>
      <c r="BU14" s="63"/>
      <c r="BV14" s="63"/>
      <c r="BW14" s="63"/>
      <c r="BX14" s="63"/>
      <c r="BY14" s="63"/>
      <c r="BZ14" s="64"/>
    </row>
    <row r="15" spans="1:78" ht="13.5" customHeight="1" x14ac:dyDescent="0.15">
      <c r="A15" s="2"/>
      <c r="B15" s="59"/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0"/>
      <c r="AV15" s="60"/>
      <c r="AW15" s="60"/>
      <c r="AX15" s="60"/>
      <c r="AY15" s="60"/>
      <c r="AZ15" s="60"/>
      <c r="BA15" s="60"/>
      <c r="BB15" s="60"/>
      <c r="BC15" s="60"/>
      <c r="BD15" s="60"/>
      <c r="BE15" s="60"/>
      <c r="BF15" s="60"/>
      <c r="BG15" s="60"/>
      <c r="BH15" s="60"/>
      <c r="BI15" s="60"/>
      <c r="BJ15" s="61"/>
      <c r="BK15" s="2"/>
      <c r="BL15" s="65"/>
      <c r="BM15" s="66"/>
      <c r="BN15" s="66"/>
      <c r="BO15" s="66"/>
      <c r="BP15" s="66"/>
      <c r="BQ15" s="66"/>
      <c r="BR15" s="66"/>
      <c r="BS15" s="66"/>
      <c r="BT15" s="66"/>
      <c r="BU15" s="66"/>
      <c r="BV15" s="66"/>
      <c r="BW15" s="66"/>
      <c r="BX15" s="66"/>
      <c r="BY15" s="66"/>
      <c r="BZ15" s="67"/>
    </row>
    <row r="16" spans="1:78" ht="13.5" customHeight="1" x14ac:dyDescent="0.15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53" t="s">
        <v>111</v>
      </c>
      <c r="BM16" s="54"/>
      <c r="BN16" s="54"/>
      <c r="BO16" s="54"/>
      <c r="BP16" s="54"/>
      <c r="BQ16" s="54"/>
      <c r="BR16" s="54"/>
      <c r="BS16" s="54"/>
      <c r="BT16" s="54"/>
      <c r="BU16" s="54"/>
      <c r="BV16" s="54"/>
      <c r="BW16" s="54"/>
      <c r="BX16" s="54"/>
      <c r="BY16" s="54"/>
      <c r="BZ16" s="55"/>
    </row>
    <row r="17" spans="1:78" ht="13.5" customHeight="1" x14ac:dyDescent="0.15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53"/>
      <c r="BM17" s="54"/>
      <c r="BN17" s="54"/>
      <c r="BO17" s="54"/>
      <c r="BP17" s="54"/>
      <c r="BQ17" s="54"/>
      <c r="BR17" s="54"/>
      <c r="BS17" s="54"/>
      <c r="BT17" s="54"/>
      <c r="BU17" s="54"/>
      <c r="BV17" s="54"/>
      <c r="BW17" s="54"/>
      <c r="BX17" s="54"/>
      <c r="BY17" s="54"/>
      <c r="BZ17" s="55"/>
    </row>
    <row r="18" spans="1:78" ht="13.5" customHeight="1" x14ac:dyDescent="0.15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53"/>
      <c r="BM18" s="54"/>
      <c r="BN18" s="54"/>
      <c r="BO18" s="54"/>
      <c r="BP18" s="54"/>
      <c r="BQ18" s="54"/>
      <c r="BR18" s="54"/>
      <c r="BS18" s="54"/>
      <c r="BT18" s="54"/>
      <c r="BU18" s="54"/>
      <c r="BV18" s="54"/>
      <c r="BW18" s="54"/>
      <c r="BX18" s="54"/>
      <c r="BY18" s="54"/>
      <c r="BZ18" s="55"/>
    </row>
    <row r="19" spans="1:78" ht="13.5" customHeight="1" x14ac:dyDescent="0.15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53"/>
      <c r="BM19" s="54"/>
      <c r="BN19" s="54"/>
      <c r="BO19" s="54"/>
      <c r="BP19" s="54"/>
      <c r="BQ19" s="54"/>
      <c r="BR19" s="54"/>
      <c r="BS19" s="54"/>
      <c r="BT19" s="54"/>
      <c r="BU19" s="54"/>
      <c r="BV19" s="54"/>
      <c r="BW19" s="54"/>
      <c r="BX19" s="54"/>
      <c r="BY19" s="54"/>
      <c r="BZ19" s="55"/>
    </row>
    <row r="20" spans="1:78" ht="13.5" customHeight="1" x14ac:dyDescent="0.15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53"/>
      <c r="BM20" s="54"/>
      <c r="BN20" s="54"/>
      <c r="BO20" s="54"/>
      <c r="BP20" s="54"/>
      <c r="BQ20" s="54"/>
      <c r="BR20" s="54"/>
      <c r="BS20" s="54"/>
      <c r="BT20" s="54"/>
      <c r="BU20" s="54"/>
      <c r="BV20" s="54"/>
      <c r="BW20" s="54"/>
      <c r="BX20" s="54"/>
      <c r="BY20" s="54"/>
      <c r="BZ20" s="55"/>
    </row>
    <row r="21" spans="1:78" ht="13.5" customHeight="1" x14ac:dyDescent="0.15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53"/>
      <c r="BM21" s="54"/>
      <c r="BN21" s="54"/>
      <c r="BO21" s="54"/>
      <c r="BP21" s="54"/>
      <c r="BQ21" s="54"/>
      <c r="BR21" s="54"/>
      <c r="BS21" s="54"/>
      <c r="BT21" s="54"/>
      <c r="BU21" s="54"/>
      <c r="BV21" s="54"/>
      <c r="BW21" s="54"/>
      <c r="BX21" s="54"/>
      <c r="BY21" s="54"/>
      <c r="BZ21" s="55"/>
    </row>
    <row r="22" spans="1:78" ht="13.5" customHeight="1" x14ac:dyDescent="0.15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53"/>
      <c r="BM22" s="54"/>
      <c r="BN22" s="54"/>
      <c r="BO22" s="54"/>
      <c r="BP22" s="54"/>
      <c r="BQ22" s="54"/>
      <c r="BR22" s="54"/>
      <c r="BS22" s="54"/>
      <c r="BT22" s="54"/>
      <c r="BU22" s="54"/>
      <c r="BV22" s="54"/>
      <c r="BW22" s="54"/>
      <c r="BX22" s="54"/>
      <c r="BY22" s="54"/>
      <c r="BZ22" s="55"/>
    </row>
    <row r="23" spans="1:78" ht="13.5" customHeight="1" x14ac:dyDescent="0.15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53"/>
      <c r="BM23" s="54"/>
      <c r="BN23" s="54"/>
      <c r="BO23" s="54"/>
      <c r="BP23" s="54"/>
      <c r="BQ23" s="54"/>
      <c r="BR23" s="54"/>
      <c r="BS23" s="54"/>
      <c r="BT23" s="54"/>
      <c r="BU23" s="54"/>
      <c r="BV23" s="54"/>
      <c r="BW23" s="54"/>
      <c r="BX23" s="54"/>
      <c r="BY23" s="54"/>
      <c r="BZ23" s="55"/>
    </row>
    <row r="24" spans="1:78" ht="13.5" customHeight="1" x14ac:dyDescent="0.15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53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5"/>
    </row>
    <row r="25" spans="1:78" ht="13.5" customHeight="1" x14ac:dyDescent="0.15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53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5"/>
    </row>
    <row r="26" spans="1:78" ht="13.5" customHeight="1" x14ac:dyDescent="0.15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53"/>
      <c r="BM26" s="54"/>
      <c r="BN26" s="54"/>
      <c r="BO26" s="54"/>
      <c r="BP26" s="54"/>
      <c r="BQ26" s="54"/>
      <c r="BR26" s="54"/>
      <c r="BS26" s="54"/>
      <c r="BT26" s="54"/>
      <c r="BU26" s="54"/>
      <c r="BV26" s="54"/>
      <c r="BW26" s="54"/>
      <c r="BX26" s="54"/>
      <c r="BY26" s="54"/>
      <c r="BZ26" s="55"/>
    </row>
    <row r="27" spans="1:78" ht="13.5" customHeight="1" x14ac:dyDescent="0.15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53"/>
      <c r="BM27" s="54"/>
      <c r="BN27" s="54"/>
      <c r="BO27" s="54"/>
      <c r="BP27" s="54"/>
      <c r="BQ27" s="54"/>
      <c r="BR27" s="54"/>
      <c r="BS27" s="54"/>
      <c r="BT27" s="54"/>
      <c r="BU27" s="54"/>
      <c r="BV27" s="54"/>
      <c r="BW27" s="54"/>
      <c r="BX27" s="54"/>
      <c r="BY27" s="54"/>
      <c r="BZ27" s="55"/>
    </row>
    <row r="28" spans="1:78" ht="13.5" customHeight="1" x14ac:dyDescent="0.15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53"/>
      <c r="BM28" s="54"/>
      <c r="BN28" s="54"/>
      <c r="BO28" s="54"/>
      <c r="BP28" s="54"/>
      <c r="BQ28" s="54"/>
      <c r="BR28" s="54"/>
      <c r="BS28" s="54"/>
      <c r="BT28" s="54"/>
      <c r="BU28" s="54"/>
      <c r="BV28" s="54"/>
      <c r="BW28" s="54"/>
      <c r="BX28" s="54"/>
      <c r="BY28" s="54"/>
      <c r="BZ28" s="55"/>
    </row>
    <row r="29" spans="1:78" ht="13.5" customHeight="1" x14ac:dyDescent="0.15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53"/>
      <c r="BM29" s="54"/>
      <c r="BN29" s="54"/>
      <c r="BO29" s="54"/>
      <c r="BP29" s="54"/>
      <c r="BQ29" s="54"/>
      <c r="BR29" s="54"/>
      <c r="BS29" s="54"/>
      <c r="BT29" s="54"/>
      <c r="BU29" s="54"/>
      <c r="BV29" s="54"/>
      <c r="BW29" s="54"/>
      <c r="BX29" s="54"/>
      <c r="BY29" s="54"/>
      <c r="BZ29" s="55"/>
    </row>
    <row r="30" spans="1:78" ht="13.5" customHeight="1" x14ac:dyDescent="0.15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53"/>
      <c r="BM30" s="54"/>
      <c r="BN30" s="54"/>
      <c r="BO30" s="54"/>
      <c r="BP30" s="54"/>
      <c r="BQ30" s="54"/>
      <c r="BR30" s="54"/>
      <c r="BS30" s="54"/>
      <c r="BT30" s="54"/>
      <c r="BU30" s="54"/>
      <c r="BV30" s="54"/>
      <c r="BW30" s="54"/>
      <c r="BX30" s="54"/>
      <c r="BY30" s="54"/>
      <c r="BZ30" s="55"/>
    </row>
    <row r="31" spans="1:78" ht="13.5" customHeight="1" x14ac:dyDescent="0.15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53"/>
      <c r="BM31" s="54"/>
      <c r="BN31" s="54"/>
      <c r="BO31" s="54"/>
      <c r="BP31" s="54"/>
      <c r="BQ31" s="54"/>
      <c r="BR31" s="54"/>
      <c r="BS31" s="54"/>
      <c r="BT31" s="54"/>
      <c r="BU31" s="54"/>
      <c r="BV31" s="54"/>
      <c r="BW31" s="54"/>
      <c r="BX31" s="54"/>
      <c r="BY31" s="54"/>
      <c r="BZ31" s="55"/>
    </row>
    <row r="32" spans="1:78" ht="13.5" customHeight="1" x14ac:dyDescent="0.15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53"/>
      <c r="BM32" s="54"/>
      <c r="BN32" s="54"/>
      <c r="BO32" s="54"/>
      <c r="BP32" s="54"/>
      <c r="BQ32" s="54"/>
      <c r="BR32" s="54"/>
      <c r="BS32" s="54"/>
      <c r="BT32" s="54"/>
      <c r="BU32" s="54"/>
      <c r="BV32" s="54"/>
      <c r="BW32" s="54"/>
      <c r="BX32" s="54"/>
      <c r="BY32" s="54"/>
      <c r="BZ32" s="55"/>
    </row>
    <row r="33" spans="1:78" ht="13.5" customHeight="1" x14ac:dyDescent="0.15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53"/>
      <c r="BM33" s="54"/>
      <c r="BN33" s="54"/>
      <c r="BO33" s="54"/>
      <c r="BP33" s="54"/>
      <c r="BQ33" s="54"/>
      <c r="BR33" s="54"/>
      <c r="BS33" s="54"/>
      <c r="BT33" s="54"/>
      <c r="BU33" s="54"/>
      <c r="BV33" s="54"/>
      <c r="BW33" s="54"/>
      <c r="BX33" s="54"/>
      <c r="BY33" s="54"/>
      <c r="BZ33" s="55"/>
    </row>
    <row r="34" spans="1:78" ht="13.5" customHeight="1" x14ac:dyDescent="0.15">
      <c r="A34" s="2"/>
      <c r="B34" s="16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53"/>
      <c r="BM34" s="54"/>
      <c r="BN34" s="54"/>
      <c r="BO34" s="54"/>
      <c r="BP34" s="54"/>
      <c r="BQ34" s="54"/>
      <c r="BR34" s="54"/>
      <c r="BS34" s="54"/>
      <c r="BT34" s="54"/>
      <c r="BU34" s="54"/>
      <c r="BV34" s="54"/>
      <c r="BW34" s="54"/>
      <c r="BX34" s="54"/>
      <c r="BY34" s="54"/>
      <c r="BZ34" s="55"/>
    </row>
    <row r="35" spans="1:78" ht="13.5" customHeight="1" x14ac:dyDescent="0.15">
      <c r="A35" s="2"/>
      <c r="B35" s="16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53"/>
      <c r="BM35" s="54"/>
      <c r="BN35" s="54"/>
      <c r="BO35" s="54"/>
      <c r="BP35" s="54"/>
      <c r="BQ35" s="54"/>
      <c r="BR35" s="54"/>
      <c r="BS35" s="54"/>
      <c r="BT35" s="54"/>
      <c r="BU35" s="54"/>
      <c r="BV35" s="54"/>
      <c r="BW35" s="54"/>
      <c r="BX35" s="54"/>
      <c r="BY35" s="54"/>
      <c r="BZ35" s="55"/>
    </row>
    <row r="36" spans="1:78" ht="13.5" customHeight="1" x14ac:dyDescent="0.15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53"/>
      <c r="BM36" s="54"/>
      <c r="BN36" s="54"/>
      <c r="BO36" s="54"/>
      <c r="BP36" s="54"/>
      <c r="BQ36" s="54"/>
      <c r="BR36" s="54"/>
      <c r="BS36" s="54"/>
      <c r="BT36" s="54"/>
      <c r="BU36" s="54"/>
      <c r="BV36" s="54"/>
      <c r="BW36" s="54"/>
      <c r="BX36" s="54"/>
      <c r="BY36" s="54"/>
      <c r="BZ36" s="55"/>
    </row>
    <row r="37" spans="1:78" ht="13.5" customHeight="1" x14ac:dyDescent="0.15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53"/>
      <c r="BM37" s="54"/>
      <c r="BN37" s="54"/>
      <c r="BO37" s="54"/>
      <c r="BP37" s="54"/>
      <c r="BQ37" s="54"/>
      <c r="BR37" s="54"/>
      <c r="BS37" s="54"/>
      <c r="BT37" s="54"/>
      <c r="BU37" s="54"/>
      <c r="BV37" s="54"/>
      <c r="BW37" s="54"/>
      <c r="BX37" s="54"/>
      <c r="BY37" s="54"/>
      <c r="BZ37" s="55"/>
    </row>
    <row r="38" spans="1:78" ht="13.5" customHeight="1" x14ac:dyDescent="0.15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53"/>
      <c r="BM38" s="54"/>
      <c r="BN38" s="54"/>
      <c r="BO38" s="54"/>
      <c r="BP38" s="54"/>
      <c r="BQ38" s="54"/>
      <c r="BR38" s="54"/>
      <c r="BS38" s="54"/>
      <c r="BT38" s="54"/>
      <c r="BU38" s="54"/>
      <c r="BV38" s="54"/>
      <c r="BW38" s="54"/>
      <c r="BX38" s="54"/>
      <c r="BY38" s="54"/>
      <c r="BZ38" s="55"/>
    </row>
    <row r="39" spans="1:78" ht="13.5" customHeight="1" x14ac:dyDescent="0.15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53"/>
      <c r="BM39" s="54"/>
      <c r="BN39" s="54"/>
      <c r="BO39" s="54"/>
      <c r="BP39" s="54"/>
      <c r="BQ39" s="54"/>
      <c r="BR39" s="54"/>
      <c r="BS39" s="54"/>
      <c r="BT39" s="54"/>
      <c r="BU39" s="54"/>
      <c r="BV39" s="54"/>
      <c r="BW39" s="54"/>
      <c r="BX39" s="54"/>
      <c r="BY39" s="54"/>
      <c r="BZ39" s="55"/>
    </row>
    <row r="40" spans="1:78" ht="13.5" customHeight="1" x14ac:dyDescent="0.15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53"/>
      <c r="BM40" s="54"/>
      <c r="BN40" s="54"/>
      <c r="BO40" s="54"/>
      <c r="BP40" s="54"/>
      <c r="BQ40" s="54"/>
      <c r="BR40" s="54"/>
      <c r="BS40" s="54"/>
      <c r="BT40" s="54"/>
      <c r="BU40" s="54"/>
      <c r="BV40" s="54"/>
      <c r="BW40" s="54"/>
      <c r="BX40" s="54"/>
      <c r="BY40" s="54"/>
      <c r="BZ40" s="55"/>
    </row>
    <row r="41" spans="1:78" ht="13.5" customHeight="1" x14ac:dyDescent="0.15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53"/>
      <c r="BM41" s="54"/>
      <c r="BN41" s="54"/>
      <c r="BO41" s="54"/>
      <c r="BP41" s="54"/>
      <c r="BQ41" s="54"/>
      <c r="BR41" s="54"/>
      <c r="BS41" s="54"/>
      <c r="BT41" s="54"/>
      <c r="BU41" s="54"/>
      <c r="BV41" s="54"/>
      <c r="BW41" s="54"/>
      <c r="BX41" s="54"/>
      <c r="BY41" s="54"/>
      <c r="BZ41" s="55"/>
    </row>
    <row r="42" spans="1:78" ht="13.5" customHeight="1" x14ac:dyDescent="0.15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53"/>
      <c r="BM42" s="54"/>
      <c r="BN42" s="54"/>
      <c r="BO42" s="54"/>
      <c r="BP42" s="54"/>
      <c r="BQ42" s="54"/>
      <c r="BR42" s="54"/>
      <c r="BS42" s="54"/>
      <c r="BT42" s="54"/>
      <c r="BU42" s="54"/>
      <c r="BV42" s="54"/>
      <c r="BW42" s="54"/>
      <c r="BX42" s="54"/>
      <c r="BY42" s="54"/>
      <c r="BZ42" s="55"/>
    </row>
    <row r="43" spans="1:78" ht="13.5" customHeight="1" x14ac:dyDescent="0.15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53"/>
      <c r="BM43" s="54"/>
      <c r="BN43" s="54"/>
      <c r="BO43" s="54"/>
      <c r="BP43" s="54"/>
      <c r="BQ43" s="54"/>
      <c r="BR43" s="54"/>
      <c r="BS43" s="54"/>
      <c r="BT43" s="54"/>
      <c r="BU43" s="54"/>
      <c r="BV43" s="54"/>
      <c r="BW43" s="54"/>
      <c r="BX43" s="54"/>
      <c r="BY43" s="54"/>
      <c r="BZ43" s="55"/>
    </row>
    <row r="44" spans="1:78" ht="13.5" customHeight="1" x14ac:dyDescent="0.15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56"/>
      <c r="BM44" s="57"/>
      <c r="BN44" s="57"/>
      <c r="BO44" s="57"/>
      <c r="BP44" s="57"/>
      <c r="BQ44" s="57"/>
      <c r="BR44" s="57"/>
      <c r="BS44" s="57"/>
      <c r="BT44" s="57"/>
      <c r="BU44" s="57"/>
      <c r="BV44" s="57"/>
      <c r="BW44" s="57"/>
      <c r="BX44" s="57"/>
      <c r="BY44" s="57"/>
      <c r="BZ44" s="58"/>
    </row>
    <row r="45" spans="1:78" ht="13.5" customHeight="1" x14ac:dyDescent="0.15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62" t="s">
        <v>27</v>
      </c>
      <c r="BM45" s="63"/>
      <c r="BN45" s="63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63"/>
      <c r="BZ45" s="64"/>
    </row>
    <row r="46" spans="1:78" ht="13.5" customHeight="1" x14ac:dyDescent="0.15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65"/>
      <c r="BM46" s="66"/>
      <c r="BN46" s="66"/>
      <c r="BO46" s="66"/>
      <c r="BP46" s="66"/>
      <c r="BQ46" s="66"/>
      <c r="BR46" s="66"/>
      <c r="BS46" s="66"/>
      <c r="BT46" s="66"/>
      <c r="BU46" s="66"/>
      <c r="BV46" s="66"/>
      <c r="BW46" s="66"/>
      <c r="BX46" s="66"/>
      <c r="BY46" s="66"/>
      <c r="BZ46" s="67"/>
    </row>
    <row r="47" spans="1:78" ht="13.5" customHeight="1" x14ac:dyDescent="0.15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53" t="s">
        <v>112</v>
      </c>
      <c r="BM47" s="54"/>
      <c r="BN47" s="54"/>
      <c r="BO47" s="54"/>
      <c r="BP47" s="54"/>
      <c r="BQ47" s="54"/>
      <c r="BR47" s="54"/>
      <c r="BS47" s="54"/>
      <c r="BT47" s="54"/>
      <c r="BU47" s="54"/>
      <c r="BV47" s="54"/>
      <c r="BW47" s="54"/>
      <c r="BX47" s="54"/>
      <c r="BY47" s="54"/>
      <c r="BZ47" s="55"/>
    </row>
    <row r="48" spans="1:78" ht="13.5" customHeight="1" x14ac:dyDescent="0.15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53"/>
      <c r="BM48" s="54"/>
      <c r="BN48" s="54"/>
      <c r="BO48" s="54"/>
      <c r="BP48" s="54"/>
      <c r="BQ48" s="54"/>
      <c r="BR48" s="54"/>
      <c r="BS48" s="54"/>
      <c r="BT48" s="54"/>
      <c r="BU48" s="54"/>
      <c r="BV48" s="54"/>
      <c r="BW48" s="54"/>
      <c r="BX48" s="54"/>
      <c r="BY48" s="54"/>
      <c r="BZ48" s="55"/>
    </row>
    <row r="49" spans="1:78" ht="13.5" customHeight="1" x14ac:dyDescent="0.15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53"/>
      <c r="BM49" s="54"/>
      <c r="BN49" s="54"/>
      <c r="BO49" s="54"/>
      <c r="BP49" s="54"/>
      <c r="BQ49" s="54"/>
      <c r="BR49" s="54"/>
      <c r="BS49" s="54"/>
      <c r="BT49" s="54"/>
      <c r="BU49" s="54"/>
      <c r="BV49" s="54"/>
      <c r="BW49" s="54"/>
      <c r="BX49" s="54"/>
      <c r="BY49" s="54"/>
      <c r="BZ49" s="55"/>
    </row>
    <row r="50" spans="1:78" ht="13.5" customHeight="1" x14ac:dyDescent="0.15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53"/>
      <c r="BM50" s="54"/>
      <c r="BN50" s="54"/>
      <c r="BO50" s="54"/>
      <c r="BP50" s="54"/>
      <c r="BQ50" s="54"/>
      <c r="BR50" s="54"/>
      <c r="BS50" s="54"/>
      <c r="BT50" s="54"/>
      <c r="BU50" s="54"/>
      <c r="BV50" s="54"/>
      <c r="BW50" s="54"/>
      <c r="BX50" s="54"/>
      <c r="BY50" s="54"/>
      <c r="BZ50" s="55"/>
    </row>
    <row r="51" spans="1:78" ht="13.5" customHeight="1" x14ac:dyDescent="0.15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53"/>
      <c r="BM51" s="54"/>
      <c r="BN51" s="54"/>
      <c r="BO51" s="54"/>
      <c r="BP51" s="54"/>
      <c r="BQ51" s="54"/>
      <c r="BR51" s="54"/>
      <c r="BS51" s="54"/>
      <c r="BT51" s="54"/>
      <c r="BU51" s="54"/>
      <c r="BV51" s="54"/>
      <c r="BW51" s="54"/>
      <c r="BX51" s="54"/>
      <c r="BY51" s="54"/>
      <c r="BZ51" s="55"/>
    </row>
    <row r="52" spans="1:78" ht="13.5" customHeight="1" x14ac:dyDescent="0.15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53"/>
      <c r="BM52" s="54"/>
      <c r="BN52" s="54"/>
      <c r="BO52" s="54"/>
      <c r="BP52" s="54"/>
      <c r="BQ52" s="54"/>
      <c r="BR52" s="54"/>
      <c r="BS52" s="54"/>
      <c r="BT52" s="54"/>
      <c r="BU52" s="54"/>
      <c r="BV52" s="54"/>
      <c r="BW52" s="54"/>
      <c r="BX52" s="54"/>
      <c r="BY52" s="54"/>
      <c r="BZ52" s="55"/>
    </row>
    <row r="53" spans="1:78" ht="13.5" customHeight="1" x14ac:dyDescent="0.15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53"/>
      <c r="BM53" s="54"/>
      <c r="BN53" s="54"/>
      <c r="BO53" s="54"/>
      <c r="BP53" s="54"/>
      <c r="BQ53" s="54"/>
      <c r="BR53" s="54"/>
      <c r="BS53" s="54"/>
      <c r="BT53" s="54"/>
      <c r="BU53" s="54"/>
      <c r="BV53" s="54"/>
      <c r="BW53" s="54"/>
      <c r="BX53" s="54"/>
      <c r="BY53" s="54"/>
      <c r="BZ53" s="55"/>
    </row>
    <row r="54" spans="1:78" ht="13.5" customHeight="1" x14ac:dyDescent="0.15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53"/>
      <c r="BM54" s="54"/>
      <c r="BN54" s="54"/>
      <c r="BO54" s="54"/>
      <c r="BP54" s="54"/>
      <c r="BQ54" s="54"/>
      <c r="BR54" s="54"/>
      <c r="BS54" s="54"/>
      <c r="BT54" s="54"/>
      <c r="BU54" s="54"/>
      <c r="BV54" s="54"/>
      <c r="BW54" s="54"/>
      <c r="BX54" s="54"/>
      <c r="BY54" s="54"/>
      <c r="BZ54" s="55"/>
    </row>
    <row r="55" spans="1:78" ht="13.5" customHeight="1" x14ac:dyDescent="0.15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53"/>
      <c r="BM55" s="54"/>
      <c r="BN55" s="54"/>
      <c r="BO55" s="54"/>
      <c r="BP55" s="54"/>
      <c r="BQ55" s="54"/>
      <c r="BR55" s="54"/>
      <c r="BS55" s="54"/>
      <c r="BT55" s="54"/>
      <c r="BU55" s="54"/>
      <c r="BV55" s="54"/>
      <c r="BW55" s="54"/>
      <c r="BX55" s="54"/>
      <c r="BY55" s="54"/>
      <c r="BZ55" s="55"/>
    </row>
    <row r="56" spans="1:78" ht="13.5" customHeight="1" x14ac:dyDescent="0.15">
      <c r="A56" s="2"/>
      <c r="B56" s="16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53"/>
      <c r="BM56" s="54"/>
      <c r="BN56" s="54"/>
      <c r="BO56" s="54"/>
      <c r="BP56" s="54"/>
      <c r="BQ56" s="54"/>
      <c r="BR56" s="54"/>
      <c r="BS56" s="54"/>
      <c r="BT56" s="54"/>
      <c r="BU56" s="54"/>
      <c r="BV56" s="54"/>
      <c r="BW56" s="54"/>
      <c r="BX56" s="54"/>
      <c r="BY56" s="54"/>
      <c r="BZ56" s="55"/>
    </row>
    <row r="57" spans="1:78" ht="13.5" customHeight="1" x14ac:dyDescent="0.15">
      <c r="A57" s="2"/>
      <c r="B57" s="16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53"/>
      <c r="BM57" s="54"/>
      <c r="BN57" s="54"/>
      <c r="BO57" s="54"/>
      <c r="BP57" s="54"/>
      <c r="BQ57" s="54"/>
      <c r="BR57" s="54"/>
      <c r="BS57" s="54"/>
      <c r="BT57" s="54"/>
      <c r="BU57" s="54"/>
      <c r="BV57" s="54"/>
      <c r="BW57" s="54"/>
      <c r="BX57" s="54"/>
      <c r="BY57" s="54"/>
      <c r="BZ57" s="55"/>
    </row>
    <row r="58" spans="1:78" ht="13.5" customHeight="1" x14ac:dyDescent="0.15">
      <c r="A58" s="2"/>
      <c r="B58" s="16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53"/>
      <c r="BM58" s="54"/>
      <c r="BN58" s="54"/>
      <c r="BO58" s="54"/>
      <c r="BP58" s="54"/>
      <c r="BQ58" s="54"/>
      <c r="BR58" s="54"/>
      <c r="BS58" s="54"/>
      <c r="BT58" s="54"/>
      <c r="BU58" s="54"/>
      <c r="BV58" s="54"/>
      <c r="BW58" s="54"/>
      <c r="BX58" s="54"/>
      <c r="BY58" s="54"/>
      <c r="BZ58" s="55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53"/>
      <c r="BM59" s="54"/>
      <c r="BN59" s="54"/>
      <c r="BO59" s="54"/>
      <c r="BP59" s="54"/>
      <c r="BQ59" s="54"/>
      <c r="BR59" s="54"/>
      <c r="BS59" s="54"/>
      <c r="BT59" s="54"/>
      <c r="BU59" s="54"/>
      <c r="BV59" s="54"/>
      <c r="BW59" s="54"/>
      <c r="BX59" s="54"/>
      <c r="BY59" s="54"/>
      <c r="BZ59" s="55"/>
    </row>
    <row r="60" spans="1:78" ht="13.5" customHeight="1" x14ac:dyDescent="0.15">
      <c r="A60" s="2"/>
      <c r="B60" s="59" t="s">
        <v>28</v>
      </c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1"/>
      <c r="BK60" s="2"/>
      <c r="BL60" s="53"/>
      <c r="BM60" s="54"/>
      <c r="BN60" s="54"/>
      <c r="BO60" s="54"/>
      <c r="BP60" s="54"/>
      <c r="BQ60" s="54"/>
      <c r="BR60" s="54"/>
      <c r="BS60" s="54"/>
      <c r="BT60" s="54"/>
      <c r="BU60" s="54"/>
      <c r="BV60" s="54"/>
      <c r="BW60" s="54"/>
      <c r="BX60" s="54"/>
      <c r="BY60" s="54"/>
      <c r="BZ60" s="55"/>
    </row>
    <row r="61" spans="1:78" ht="13.5" customHeight="1" x14ac:dyDescent="0.15">
      <c r="A61" s="2"/>
      <c r="B61" s="59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1"/>
      <c r="BK61" s="2"/>
      <c r="BL61" s="53"/>
      <c r="BM61" s="54"/>
      <c r="BN61" s="54"/>
      <c r="BO61" s="54"/>
      <c r="BP61" s="54"/>
      <c r="BQ61" s="54"/>
      <c r="BR61" s="54"/>
      <c r="BS61" s="54"/>
      <c r="BT61" s="54"/>
      <c r="BU61" s="54"/>
      <c r="BV61" s="54"/>
      <c r="BW61" s="54"/>
      <c r="BX61" s="54"/>
      <c r="BY61" s="54"/>
      <c r="BZ61" s="55"/>
    </row>
    <row r="62" spans="1:78" ht="13.5" customHeight="1" x14ac:dyDescent="0.15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53"/>
      <c r="BM62" s="54"/>
      <c r="BN62" s="54"/>
      <c r="BO62" s="54"/>
      <c r="BP62" s="54"/>
      <c r="BQ62" s="54"/>
      <c r="BR62" s="54"/>
      <c r="BS62" s="54"/>
      <c r="BT62" s="54"/>
      <c r="BU62" s="54"/>
      <c r="BV62" s="54"/>
      <c r="BW62" s="54"/>
      <c r="BX62" s="54"/>
      <c r="BY62" s="54"/>
      <c r="BZ62" s="55"/>
    </row>
    <row r="63" spans="1:78" ht="13.5" customHeight="1" x14ac:dyDescent="0.15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56"/>
      <c r="BM63" s="57"/>
      <c r="BN63" s="57"/>
      <c r="BO63" s="57"/>
      <c r="BP63" s="57"/>
      <c r="BQ63" s="57"/>
      <c r="BR63" s="57"/>
      <c r="BS63" s="57"/>
      <c r="BT63" s="57"/>
      <c r="BU63" s="57"/>
      <c r="BV63" s="57"/>
      <c r="BW63" s="57"/>
      <c r="BX63" s="57"/>
      <c r="BY63" s="57"/>
      <c r="BZ63" s="58"/>
    </row>
    <row r="64" spans="1:78" ht="13.5" customHeight="1" x14ac:dyDescent="0.15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62" t="s">
        <v>29</v>
      </c>
      <c r="BM64" s="63"/>
      <c r="BN64" s="63"/>
      <c r="BO64" s="63"/>
      <c r="BP64" s="63"/>
      <c r="BQ64" s="63"/>
      <c r="BR64" s="63"/>
      <c r="BS64" s="63"/>
      <c r="BT64" s="63"/>
      <c r="BU64" s="63"/>
      <c r="BV64" s="63"/>
      <c r="BW64" s="63"/>
      <c r="BX64" s="63"/>
      <c r="BY64" s="63"/>
      <c r="BZ64" s="64"/>
    </row>
    <row r="65" spans="1:78" ht="13.5" customHeight="1" x14ac:dyDescent="0.15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65"/>
      <c r="BM65" s="66"/>
      <c r="BN65" s="66"/>
      <c r="BO65" s="66"/>
      <c r="BP65" s="66"/>
      <c r="BQ65" s="66"/>
      <c r="BR65" s="66"/>
      <c r="BS65" s="66"/>
      <c r="BT65" s="66"/>
      <c r="BU65" s="66"/>
      <c r="BV65" s="66"/>
      <c r="BW65" s="66"/>
      <c r="BX65" s="66"/>
      <c r="BY65" s="66"/>
      <c r="BZ65" s="67"/>
    </row>
    <row r="66" spans="1:78" ht="13.5" customHeight="1" x14ac:dyDescent="0.15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53" t="s">
        <v>113</v>
      </c>
      <c r="BM66" s="54"/>
      <c r="BN66" s="54"/>
      <c r="BO66" s="54"/>
      <c r="BP66" s="54"/>
      <c r="BQ66" s="54"/>
      <c r="BR66" s="54"/>
      <c r="BS66" s="54"/>
      <c r="BT66" s="54"/>
      <c r="BU66" s="54"/>
      <c r="BV66" s="54"/>
      <c r="BW66" s="54"/>
      <c r="BX66" s="54"/>
      <c r="BY66" s="54"/>
      <c r="BZ66" s="55"/>
    </row>
    <row r="67" spans="1:78" ht="13.5" customHeight="1" x14ac:dyDescent="0.15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53"/>
      <c r="BM67" s="54"/>
      <c r="BN67" s="54"/>
      <c r="BO67" s="54"/>
      <c r="BP67" s="54"/>
      <c r="BQ67" s="54"/>
      <c r="BR67" s="54"/>
      <c r="BS67" s="54"/>
      <c r="BT67" s="54"/>
      <c r="BU67" s="54"/>
      <c r="BV67" s="54"/>
      <c r="BW67" s="54"/>
      <c r="BX67" s="54"/>
      <c r="BY67" s="54"/>
      <c r="BZ67" s="55"/>
    </row>
    <row r="68" spans="1:78" ht="13.5" customHeight="1" x14ac:dyDescent="0.15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53"/>
      <c r="BM68" s="54"/>
      <c r="BN68" s="54"/>
      <c r="BO68" s="54"/>
      <c r="BP68" s="54"/>
      <c r="BQ68" s="54"/>
      <c r="BR68" s="54"/>
      <c r="BS68" s="54"/>
      <c r="BT68" s="54"/>
      <c r="BU68" s="54"/>
      <c r="BV68" s="54"/>
      <c r="BW68" s="54"/>
      <c r="BX68" s="54"/>
      <c r="BY68" s="54"/>
      <c r="BZ68" s="55"/>
    </row>
    <row r="69" spans="1:78" ht="13.5" customHeight="1" x14ac:dyDescent="0.15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53"/>
      <c r="BM69" s="54"/>
      <c r="BN69" s="54"/>
      <c r="BO69" s="54"/>
      <c r="BP69" s="54"/>
      <c r="BQ69" s="54"/>
      <c r="BR69" s="54"/>
      <c r="BS69" s="54"/>
      <c r="BT69" s="54"/>
      <c r="BU69" s="54"/>
      <c r="BV69" s="54"/>
      <c r="BW69" s="54"/>
      <c r="BX69" s="54"/>
      <c r="BY69" s="54"/>
      <c r="BZ69" s="55"/>
    </row>
    <row r="70" spans="1:78" ht="13.5" customHeight="1" x14ac:dyDescent="0.15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53"/>
      <c r="BM70" s="54"/>
      <c r="BN70" s="54"/>
      <c r="BO70" s="54"/>
      <c r="BP70" s="54"/>
      <c r="BQ70" s="54"/>
      <c r="BR70" s="54"/>
      <c r="BS70" s="54"/>
      <c r="BT70" s="54"/>
      <c r="BU70" s="54"/>
      <c r="BV70" s="54"/>
      <c r="BW70" s="54"/>
      <c r="BX70" s="54"/>
      <c r="BY70" s="54"/>
      <c r="BZ70" s="55"/>
    </row>
    <row r="71" spans="1:78" ht="13.5" customHeight="1" x14ac:dyDescent="0.15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53"/>
      <c r="BM71" s="54"/>
      <c r="BN71" s="54"/>
      <c r="BO71" s="54"/>
      <c r="BP71" s="54"/>
      <c r="BQ71" s="54"/>
      <c r="BR71" s="54"/>
      <c r="BS71" s="54"/>
      <c r="BT71" s="54"/>
      <c r="BU71" s="54"/>
      <c r="BV71" s="54"/>
      <c r="BW71" s="54"/>
      <c r="BX71" s="54"/>
      <c r="BY71" s="54"/>
      <c r="BZ71" s="55"/>
    </row>
    <row r="72" spans="1:78" ht="13.5" customHeight="1" x14ac:dyDescent="0.15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53"/>
      <c r="BM72" s="54"/>
      <c r="BN72" s="54"/>
      <c r="BO72" s="54"/>
      <c r="BP72" s="54"/>
      <c r="BQ72" s="54"/>
      <c r="BR72" s="54"/>
      <c r="BS72" s="54"/>
      <c r="BT72" s="54"/>
      <c r="BU72" s="54"/>
      <c r="BV72" s="54"/>
      <c r="BW72" s="54"/>
      <c r="BX72" s="54"/>
      <c r="BY72" s="54"/>
      <c r="BZ72" s="55"/>
    </row>
    <row r="73" spans="1:78" ht="13.5" customHeight="1" x14ac:dyDescent="0.15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53"/>
      <c r="BM73" s="54"/>
      <c r="BN73" s="54"/>
      <c r="BO73" s="54"/>
      <c r="BP73" s="54"/>
      <c r="BQ73" s="54"/>
      <c r="BR73" s="54"/>
      <c r="BS73" s="54"/>
      <c r="BT73" s="54"/>
      <c r="BU73" s="54"/>
      <c r="BV73" s="54"/>
      <c r="BW73" s="54"/>
      <c r="BX73" s="54"/>
      <c r="BY73" s="54"/>
      <c r="BZ73" s="55"/>
    </row>
    <row r="74" spans="1:78" ht="13.5" customHeight="1" x14ac:dyDescent="0.15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53"/>
      <c r="BM74" s="54"/>
      <c r="BN74" s="54"/>
      <c r="BO74" s="54"/>
      <c r="BP74" s="54"/>
      <c r="BQ74" s="54"/>
      <c r="BR74" s="54"/>
      <c r="BS74" s="54"/>
      <c r="BT74" s="54"/>
      <c r="BU74" s="54"/>
      <c r="BV74" s="54"/>
      <c r="BW74" s="54"/>
      <c r="BX74" s="54"/>
      <c r="BY74" s="54"/>
      <c r="BZ74" s="55"/>
    </row>
    <row r="75" spans="1:78" ht="13.5" customHeight="1" x14ac:dyDescent="0.15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53"/>
      <c r="BM75" s="54"/>
      <c r="BN75" s="54"/>
      <c r="BO75" s="54"/>
      <c r="BP75" s="54"/>
      <c r="BQ75" s="54"/>
      <c r="BR75" s="54"/>
      <c r="BS75" s="54"/>
      <c r="BT75" s="54"/>
      <c r="BU75" s="54"/>
      <c r="BV75" s="54"/>
      <c r="BW75" s="54"/>
      <c r="BX75" s="54"/>
      <c r="BY75" s="54"/>
      <c r="BZ75" s="55"/>
    </row>
    <row r="76" spans="1:78" ht="13.5" customHeight="1" x14ac:dyDescent="0.15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53"/>
      <c r="BM76" s="54"/>
      <c r="BN76" s="54"/>
      <c r="BO76" s="54"/>
      <c r="BP76" s="54"/>
      <c r="BQ76" s="54"/>
      <c r="BR76" s="54"/>
      <c r="BS76" s="54"/>
      <c r="BT76" s="54"/>
      <c r="BU76" s="54"/>
      <c r="BV76" s="54"/>
      <c r="BW76" s="54"/>
      <c r="BX76" s="54"/>
      <c r="BY76" s="54"/>
      <c r="BZ76" s="55"/>
    </row>
    <row r="77" spans="1:78" ht="13.5" customHeight="1" x14ac:dyDescent="0.15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53"/>
      <c r="BM77" s="54"/>
      <c r="BN77" s="54"/>
      <c r="BO77" s="54"/>
      <c r="BP77" s="54"/>
      <c r="BQ77" s="54"/>
      <c r="BR77" s="54"/>
      <c r="BS77" s="54"/>
      <c r="BT77" s="54"/>
      <c r="BU77" s="54"/>
      <c r="BV77" s="54"/>
      <c r="BW77" s="54"/>
      <c r="BX77" s="54"/>
      <c r="BY77" s="54"/>
      <c r="BZ77" s="55"/>
    </row>
    <row r="78" spans="1:78" ht="13.5" customHeight="1" x14ac:dyDescent="0.15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53"/>
      <c r="BM78" s="54"/>
      <c r="BN78" s="54"/>
      <c r="BO78" s="54"/>
      <c r="BP78" s="54"/>
      <c r="BQ78" s="54"/>
      <c r="BR78" s="54"/>
      <c r="BS78" s="54"/>
      <c r="BT78" s="54"/>
      <c r="BU78" s="54"/>
      <c r="BV78" s="54"/>
      <c r="BW78" s="54"/>
      <c r="BX78" s="54"/>
      <c r="BY78" s="54"/>
      <c r="BZ78" s="55"/>
    </row>
    <row r="79" spans="1:78" ht="13.5" customHeight="1" x14ac:dyDescent="0.15">
      <c r="A79" s="2"/>
      <c r="B79" s="16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17"/>
      <c r="BJ79" s="18"/>
      <c r="BK79" s="2"/>
      <c r="BL79" s="53"/>
      <c r="BM79" s="54"/>
      <c r="BN79" s="54"/>
      <c r="BO79" s="54"/>
      <c r="BP79" s="54"/>
      <c r="BQ79" s="54"/>
      <c r="BR79" s="54"/>
      <c r="BS79" s="54"/>
      <c r="BT79" s="54"/>
      <c r="BU79" s="54"/>
      <c r="BV79" s="54"/>
      <c r="BW79" s="54"/>
      <c r="BX79" s="54"/>
      <c r="BY79" s="54"/>
      <c r="BZ79" s="55"/>
    </row>
    <row r="80" spans="1:78" ht="13.5" customHeight="1" x14ac:dyDescent="0.15">
      <c r="A80" s="2"/>
      <c r="B80" s="16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17"/>
      <c r="BJ80" s="18"/>
      <c r="BK80" s="2"/>
      <c r="BL80" s="53"/>
      <c r="BM80" s="54"/>
      <c r="BN80" s="54"/>
      <c r="BO80" s="54"/>
      <c r="BP80" s="54"/>
      <c r="BQ80" s="54"/>
      <c r="BR80" s="54"/>
      <c r="BS80" s="54"/>
      <c r="BT80" s="54"/>
      <c r="BU80" s="54"/>
      <c r="BV80" s="54"/>
      <c r="BW80" s="54"/>
      <c r="BX80" s="54"/>
      <c r="BY80" s="54"/>
      <c r="BZ80" s="55"/>
    </row>
    <row r="81" spans="1:78" ht="13.5" customHeight="1" x14ac:dyDescent="0.15">
      <c r="A81" s="2"/>
      <c r="B81" s="16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7"/>
      <c r="V81" s="17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7"/>
      <c r="AP81" s="17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7"/>
      <c r="BJ81" s="18"/>
      <c r="BK81" s="2"/>
      <c r="BL81" s="53"/>
      <c r="BM81" s="54"/>
      <c r="BN81" s="54"/>
      <c r="BO81" s="54"/>
      <c r="BP81" s="54"/>
      <c r="BQ81" s="54"/>
      <c r="BR81" s="54"/>
      <c r="BS81" s="54"/>
      <c r="BT81" s="54"/>
      <c r="BU81" s="54"/>
      <c r="BV81" s="54"/>
      <c r="BW81" s="54"/>
      <c r="BX81" s="54"/>
      <c r="BY81" s="54"/>
      <c r="BZ81" s="55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56"/>
      <c r="BM82" s="57"/>
      <c r="BN82" s="57"/>
      <c r="BO82" s="57"/>
      <c r="BP82" s="57"/>
      <c r="BQ82" s="57"/>
      <c r="BR82" s="57"/>
      <c r="BS82" s="57"/>
      <c r="BT82" s="57"/>
      <c r="BU82" s="57"/>
      <c r="BV82" s="57"/>
      <c r="BW82" s="57"/>
      <c r="BX82" s="57"/>
      <c r="BY82" s="57"/>
      <c r="BZ82" s="58"/>
    </row>
    <row r="83" spans="1:78" x14ac:dyDescent="0.15">
      <c r="C83" s="2" t="s">
        <v>30</v>
      </c>
    </row>
    <row r="84" spans="1:78" x14ac:dyDescent="0.15">
      <c r="C84" s="2"/>
    </row>
    <row r="85" spans="1:78" hidden="1" x14ac:dyDescent="0.15">
      <c r="B85" s="26" t="s">
        <v>31</v>
      </c>
      <c r="C85" s="26"/>
      <c r="D85" s="26"/>
      <c r="E85" s="26" t="s">
        <v>32</v>
      </c>
      <c r="F85" s="26" t="s">
        <v>33</v>
      </c>
      <c r="G85" s="26" t="s">
        <v>34</v>
      </c>
      <c r="H85" s="26" t="s">
        <v>35</v>
      </c>
      <c r="I85" s="26" t="s">
        <v>36</v>
      </c>
      <c r="J85" s="26" t="s">
        <v>37</v>
      </c>
      <c r="K85" s="26" t="s">
        <v>38</v>
      </c>
      <c r="L85" s="26" t="s">
        <v>39</v>
      </c>
      <c r="M85" s="26" t="s">
        <v>40</v>
      </c>
      <c r="N85" s="26" t="s">
        <v>41</v>
      </c>
      <c r="O85" s="26" t="s">
        <v>42</v>
      </c>
    </row>
    <row r="86" spans="1:78" hidden="1" x14ac:dyDescent="0.15">
      <c r="B86" s="26"/>
      <c r="C86" s="26"/>
      <c r="D86" s="26"/>
      <c r="E86" s="26" t="str">
        <f>データ!AI6</f>
        <v/>
      </c>
      <c r="F86" s="26" t="s">
        <v>43</v>
      </c>
      <c r="G86" s="26" t="s">
        <v>43</v>
      </c>
      <c r="H86" s="26" t="str">
        <f>データ!BP6</f>
        <v>【1,209.40】</v>
      </c>
      <c r="I86" s="26" t="str">
        <f>データ!CA6</f>
        <v>【74.48】</v>
      </c>
      <c r="J86" s="26" t="str">
        <f>データ!CL6</f>
        <v>【219.46】</v>
      </c>
      <c r="K86" s="26" t="str">
        <f>データ!CW6</f>
        <v>【42.82】</v>
      </c>
      <c r="L86" s="26" t="str">
        <f>データ!DH6</f>
        <v>【83.36】</v>
      </c>
      <c r="M86" s="26" t="s">
        <v>44</v>
      </c>
      <c r="N86" s="26" t="s">
        <v>44</v>
      </c>
      <c r="O86" s="26" t="str">
        <f>データ!EO6</f>
        <v>【0.12】</v>
      </c>
    </row>
  </sheetData>
  <sheetProtection algorithmName="SHA-512" hashValue="izyXiQrWf90EYCsFrf15oJpIcf+t/RqJDz6NiL8P2i8BHiB6VTntqEFuyATFiPaMDyTOOx/6Keij3SjJv4dnsg==" saltValue="NU6EJGfaKalSUEsi5nn9TA==" spinCount="100000" sheet="1" objects="1" scenarios="1" formatCells="0" formatColumns="0" formatRows="0"/>
  <mergeCells count="46">
    <mergeCell ref="BL47:BZ63"/>
    <mergeCell ref="B60:BJ61"/>
    <mergeCell ref="BL64:BZ65"/>
    <mergeCell ref="BL66:BZ82"/>
    <mergeCell ref="BL10:BM10"/>
    <mergeCell ref="BL11:BZ13"/>
    <mergeCell ref="B14:BJ15"/>
    <mergeCell ref="BL14:BZ15"/>
    <mergeCell ref="BL16:BZ44"/>
    <mergeCell ref="BL45:BZ46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0"/>
  <sheetViews>
    <sheetView showGridLines="0" workbookViewId="0"/>
  </sheetViews>
  <sheetFormatPr defaultRowHeight="13.5" x14ac:dyDescent="0.15"/>
  <cols>
    <col min="2" max="144" width="11.875" customWidth="1"/>
  </cols>
  <sheetData>
    <row r="1" spans="1:145" x14ac:dyDescent="0.15">
      <c r="A1" t="s">
        <v>45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 x14ac:dyDescent="0.15">
      <c r="A2" s="28" t="s">
        <v>46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 x14ac:dyDescent="0.15">
      <c r="A3" s="28" t="s">
        <v>47</v>
      </c>
      <c r="B3" s="29" t="s">
        <v>48</v>
      </c>
      <c r="C3" s="29" t="s">
        <v>49</v>
      </c>
      <c r="D3" s="29" t="s">
        <v>50</v>
      </c>
      <c r="E3" s="29" t="s">
        <v>51</v>
      </c>
      <c r="F3" s="29" t="s">
        <v>52</v>
      </c>
      <c r="G3" s="29" t="s">
        <v>53</v>
      </c>
      <c r="H3" s="76" t="s">
        <v>54</v>
      </c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8"/>
      <c r="Y3" s="82" t="s">
        <v>55</v>
      </c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5"/>
      <c r="AT3" s="75"/>
      <c r="AU3" s="75"/>
      <c r="AV3" s="75"/>
      <c r="AW3" s="75"/>
      <c r="AX3" s="75"/>
      <c r="AY3" s="75"/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/>
      <c r="BL3" s="75"/>
      <c r="BM3" s="75"/>
      <c r="BN3" s="75"/>
      <c r="BO3" s="75"/>
      <c r="BP3" s="75"/>
      <c r="BQ3" s="75"/>
      <c r="BR3" s="75"/>
      <c r="BS3" s="75"/>
      <c r="BT3" s="75"/>
      <c r="BU3" s="75"/>
      <c r="BV3" s="75"/>
      <c r="BW3" s="75"/>
      <c r="BX3" s="75"/>
      <c r="BY3" s="75"/>
      <c r="BZ3" s="75"/>
      <c r="CA3" s="75"/>
      <c r="CB3" s="75"/>
      <c r="CC3" s="75"/>
      <c r="CD3" s="75"/>
      <c r="CE3" s="75"/>
      <c r="CF3" s="75"/>
      <c r="CG3" s="75"/>
      <c r="CH3" s="75"/>
      <c r="CI3" s="75"/>
      <c r="CJ3" s="75"/>
      <c r="CK3" s="75"/>
      <c r="CL3" s="75"/>
      <c r="CM3" s="75"/>
      <c r="CN3" s="75"/>
      <c r="CO3" s="75"/>
      <c r="CP3" s="75"/>
      <c r="CQ3" s="75"/>
      <c r="CR3" s="75"/>
      <c r="CS3" s="75"/>
      <c r="CT3" s="75"/>
      <c r="CU3" s="75"/>
      <c r="CV3" s="75"/>
      <c r="CW3" s="75"/>
      <c r="CX3" s="75"/>
      <c r="CY3" s="75"/>
      <c r="CZ3" s="75"/>
      <c r="DA3" s="75"/>
      <c r="DB3" s="75"/>
      <c r="DC3" s="75"/>
      <c r="DD3" s="75"/>
      <c r="DE3" s="75"/>
      <c r="DF3" s="75"/>
      <c r="DG3" s="75"/>
      <c r="DH3" s="75"/>
      <c r="DI3" s="75" t="s">
        <v>56</v>
      </c>
      <c r="DJ3" s="75"/>
      <c r="DK3" s="75"/>
      <c r="DL3" s="75"/>
      <c r="DM3" s="75"/>
      <c r="DN3" s="75"/>
      <c r="DO3" s="75"/>
      <c r="DP3" s="75"/>
      <c r="DQ3" s="75"/>
      <c r="DR3" s="75"/>
      <c r="DS3" s="75"/>
      <c r="DT3" s="75"/>
      <c r="DU3" s="75"/>
      <c r="DV3" s="75"/>
      <c r="DW3" s="75"/>
      <c r="DX3" s="75"/>
      <c r="DY3" s="75"/>
      <c r="DZ3" s="75"/>
      <c r="EA3" s="75"/>
      <c r="EB3" s="75"/>
      <c r="EC3" s="75"/>
      <c r="ED3" s="75"/>
      <c r="EE3" s="75"/>
      <c r="EF3" s="75"/>
      <c r="EG3" s="75"/>
      <c r="EH3" s="75"/>
      <c r="EI3" s="75"/>
      <c r="EJ3" s="75"/>
      <c r="EK3" s="75"/>
      <c r="EL3" s="75"/>
      <c r="EM3" s="75"/>
      <c r="EN3" s="75"/>
      <c r="EO3" s="75"/>
    </row>
    <row r="4" spans="1:145" x14ac:dyDescent="0.15">
      <c r="A4" s="28" t="s">
        <v>57</v>
      </c>
      <c r="B4" s="30"/>
      <c r="C4" s="30"/>
      <c r="D4" s="30"/>
      <c r="E4" s="30"/>
      <c r="F4" s="30"/>
      <c r="G4" s="30"/>
      <c r="H4" s="79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1"/>
      <c r="Y4" s="75" t="s">
        <v>58</v>
      </c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 t="s">
        <v>59</v>
      </c>
      <c r="AK4" s="75"/>
      <c r="AL4" s="75"/>
      <c r="AM4" s="75"/>
      <c r="AN4" s="75"/>
      <c r="AO4" s="75"/>
      <c r="AP4" s="75"/>
      <c r="AQ4" s="75"/>
      <c r="AR4" s="75"/>
      <c r="AS4" s="75"/>
      <c r="AT4" s="75"/>
      <c r="AU4" s="75" t="s">
        <v>60</v>
      </c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 t="s">
        <v>61</v>
      </c>
      <c r="BG4" s="75"/>
      <c r="BH4" s="75"/>
      <c r="BI4" s="75"/>
      <c r="BJ4" s="75"/>
      <c r="BK4" s="75"/>
      <c r="BL4" s="75"/>
      <c r="BM4" s="75"/>
      <c r="BN4" s="75"/>
      <c r="BO4" s="75"/>
      <c r="BP4" s="75"/>
      <c r="BQ4" s="75" t="s">
        <v>62</v>
      </c>
      <c r="BR4" s="75"/>
      <c r="BS4" s="75"/>
      <c r="BT4" s="75"/>
      <c r="BU4" s="75"/>
      <c r="BV4" s="75"/>
      <c r="BW4" s="75"/>
      <c r="BX4" s="75"/>
      <c r="BY4" s="75"/>
      <c r="BZ4" s="75"/>
      <c r="CA4" s="75"/>
      <c r="CB4" s="75" t="s">
        <v>63</v>
      </c>
      <c r="CC4" s="75"/>
      <c r="CD4" s="75"/>
      <c r="CE4" s="75"/>
      <c r="CF4" s="75"/>
      <c r="CG4" s="75"/>
      <c r="CH4" s="75"/>
      <c r="CI4" s="75"/>
      <c r="CJ4" s="75"/>
      <c r="CK4" s="75"/>
      <c r="CL4" s="75"/>
      <c r="CM4" s="75" t="s">
        <v>64</v>
      </c>
      <c r="CN4" s="75"/>
      <c r="CO4" s="75"/>
      <c r="CP4" s="75"/>
      <c r="CQ4" s="75"/>
      <c r="CR4" s="75"/>
      <c r="CS4" s="75"/>
      <c r="CT4" s="75"/>
      <c r="CU4" s="75"/>
      <c r="CV4" s="75"/>
      <c r="CW4" s="75"/>
      <c r="CX4" s="75" t="s">
        <v>65</v>
      </c>
      <c r="CY4" s="75"/>
      <c r="CZ4" s="75"/>
      <c r="DA4" s="75"/>
      <c r="DB4" s="75"/>
      <c r="DC4" s="75"/>
      <c r="DD4" s="75"/>
      <c r="DE4" s="75"/>
      <c r="DF4" s="75"/>
      <c r="DG4" s="75"/>
      <c r="DH4" s="75"/>
      <c r="DI4" s="75" t="s">
        <v>66</v>
      </c>
      <c r="DJ4" s="75"/>
      <c r="DK4" s="75"/>
      <c r="DL4" s="75"/>
      <c r="DM4" s="75"/>
      <c r="DN4" s="75"/>
      <c r="DO4" s="75"/>
      <c r="DP4" s="75"/>
      <c r="DQ4" s="75"/>
      <c r="DR4" s="75"/>
      <c r="DS4" s="75"/>
      <c r="DT4" s="75" t="s">
        <v>67</v>
      </c>
      <c r="DU4" s="75"/>
      <c r="DV4" s="75"/>
      <c r="DW4" s="75"/>
      <c r="DX4" s="75"/>
      <c r="DY4" s="75"/>
      <c r="DZ4" s="75"/>
      <c r="EA4" s="75"/>
      <c r="EB4" s="75"/>
      <c r="EC4" s="75"/>
      <c r="ED4" s="75"/>
      <c r="EE4" s="75" t="s">
        <v>68</v>
      </c>
      <c r="EF4" s="75"/>
      <c r="EG4" s="75"/>
      <c r="EH4" s="75"/>
      <c r="EI4" s="75"/>
      <c r="EJ4" s="75"/>
      <c r="EK4" s="75"/>
      <c r="EL4" s="75"/>
      <c r="EM4" s="75"/>
      <c r="EN4" s="75"/>
      <c r="EO4" s="75"/>
    </row>
    <row r="5" spans="1:145" x14ac:dyDescent="0.15">
      <c r="A5" s="28" t="s">
        <v>69</v>
      </c>
      <c r="B5" s="31"/>
      <c r="C5" s="31"/>
      <c r="D5" s="31"/>
      <c r="E5" s="31"/>
      <c r="F5" s="31"/>
      <c r="G5" s="31"/>
      <c r="H5" s="32" t="s">
        <v>70</v>
      </c>
      <c r="I5" s="32" t="s">
        <v>71</v>
      </c>
      <c r="J5" s="32" t="s">
        <v>72</v>
      </c>
      <c r="K5" s="32" t="s">
        <v>73</v>
      </c>
      <c r="L5" s="32" t="s">
        <v>74</v>
      </c>
      <c r="M5" s="32" t="s">
        <v>5</v>
      </c>
      <c r="N5" s="32" t="s">
        <v>75</v>
      </c>
      <c r="O5" s="32" t="s">
        <v>76</v>
      </c>
      <c r="P5" s="32" t="s">
        <v>77</v>
      </c>
      <c r="Q5" s="32" t="s">
        <v>78</v>
      </c>
      <c r="R5" s="32" t="s">
        <v>79</v>
      </c>
      <c r="S5" s="32" t="s">
        <v>80</v>
      </c>
      <c r="T5" s="32" t="s">
        <v>81</v>
      </c>
      <c r="U5" s="32" t="s">
        <v>82</v>
      </c>
      <c r="V5" s="32" t="s">
        <v>83</v>
      </c>
      <c r="W5" s="32" t="s">
        <v>84</v>
      </c>
      <c r="X5" s="32" t="s">
        <v>85</v>
      </c>
      <c r="Y5" s="32" t="s">
        <v>86</v>
      </c>
      <c r="Z5" s="32" t="s">
        <v>87</v>
      </c>
      <c r="AA5" s="32" t="s">
        <v>88</v>
      </c>
      <c r="AB5" s="32" t="s">
        <v>89</v>
      </c>
      <c r="AC5" s="32" t="s">
        <v>90</v>
      </c>
      <c r="AD5" s="32" t="s">
        <v>91</v>
      </c>
      <c r="AE5" s="32" t="s">
        <v>92</v>
      </c>
      <c r="AF5" s="32" t="s">
        <v>93</v>
      </c>
      <c r="AG5" s="32" t="s">
        <v>94</v>
      </c>
      <c r="AH5" s="32" t="s">
        <v>95</v>
      </c>
      <c r="AI5" s="32" t="s">
        <v>31</v>
      </c>
      <c r="AJ5" s="32" t="s">
        <v>86</v>
      </c>
      <c r="AK5" s="32" t="s">
        <v>87</v>
      </c>
      <c r="AL5" s="32" t="s">
        <v>88</v>
      </c>
      <c r="AM5" s="32" t="s">
        <v>89</v>
      </c>
      <c r="AN5" s="32" t="s">
        <v>90</v>
      </c>
      <c r="AO5" s="32" t="s">
        <v>91</v>
      </c>
      <c r="AP5" s="32" t="s">
        <v>92</v>
      </c>
      <c r="AQ5" s="32" t="s">
        <v>93</v>
      </c>
      <c r="AR5" s="32" t="s">
        <v>94</v>
      </c>
      <c r="AS5" s="32" t="s">
        <v>95</v>
      </c>
      <c r="AT5" s="32" t="s">
        <v>96</v>
      </c>
      <c r="AU5" s="32" t="s">
        <v>86</v>
      </c>
      <c r="AV5" s="32" t="s">
        <v>87</v>
      </c>
      <c r="AW5" s="32" t="s">
        <v>88</v>
      </c>
      <c r="AX5" s="32" t="s">
        <v>89</v>
      </c>
      <c r="AY5" s="32" t="s">
        <v>90</v>
      </c>
      <c r="AZ5" s="32" t="s">
        <v>91</v>
      </c>
      <c r="BA5" s="32" t="s">
        <v>92</v>
      </c>
      <c r="BB5" s="32" t="s">
        <v>93</v>
      </c>
      <c r="BC5" s="32" t="s">
        <v>94</v>
      </c>
      <c r="BD5" s="32" t="s">
        <v>95</v>
      </c>
      <c r="BE5" s="32" t="s">
        <v>96</v>
      </c>
      <c r="BF5" s="32" t="s">
        <v>86</v>
      </c>
      <c r="BG5" s="32" t="s">
        <v>87</v>
      </c>
      <c r="BH5" s="32" t="s">
        <v>88</v>
      </c>
      <c r="BI5" s="32" t="s">
        <v>89</v>
      </c>
      <c r="BJ5" s="32" t="s">
        <v>90</v>
      </c>
      <c r="BK5" s="32" t="s">
        <v>91</v>
      </c>
      <c r="BL5" s="32" t="s">
        <v>92</v>
      </c>
      <c r="BM5" s="32" t="s">
        <v>93</v>
      </c>
      <c r="BN5" s="32" t="s">
        <v>94</v>
      </c>
      <c r="BO5" s="32" t="s">
        <v>95</v>
      </c>
      <c r="BP5" s="32" t="s">
        <v>96</v>
      </c>
      <c r="BQ5" s="32" t="s">
        <v>86</v>
      </c>
      <c r="BR5" s="32" t="s">
        <v>87</v>
      </c>
      <c r="BS5" s="32" t="s">
        <v>88</v>
      </c>
      <c r="BT5" s="32" t="s">
        <v>89</v>
      </c>
      <c r="BU5" s="32" t="s">
        <v>90</v>
      </c>
      <c r="BV5" s="32" t="s">
        <v>91</v>
      </c>
      <c r="BW5" s="32" t="s">
        <v>92</v>
      </c>
      <c r="BX5" s="32" t="s">
        <v>93</v>
      </c>
      <c r="BY5" s="32" t="s">
        <v>94</v>
      </c>
      <c r="BZ5" s="32" t="s">
        <v>95</v>
      </c>
      <c r="CA5" s="32" t="s">
        <v>96</v>
      </c>
      <c r="CB5" s="32" t="s">
        <v>86</v>
      </c>
      <c r="CC5" s="32" t="s">
        <v>87</v>
      </c>
      <c r="CD5" s="32" t="s">
        <v>88</v>
      </c>
      <c r="CE5" s="32" t="s">
        <v>89</v>
      </c>
      <c r="CF5" s="32" t="s">
        <v>90</v>
      </c>
      <c r="CG5" s="32" t="s">
        <v>91</v>
      </c>
      <c r="CH5" s="32" t="s">
        <v>92</v>
      </c>
      <c r="CI5" s="32" t="s">
        <v>93</v>
      </c>
      <c r="CJ5" s="32" t="s">
        <v>94</v>
      </c>
      <c r="CK5" s="32" t="s">
        <v>95</v>
      </c>
      <c r="CL5" s="32" t="s">
        <v>96</v>
      </c>
      <c r="CM5" s="32" t="s">
        <v>86</v>
      </c>
      <c r="CN5" s="32" t="s">
        <v>87</v>
      </c>
      <c r="CO5" s="32" t="s">
        <v>88</v>
      </c>
      <c r="CP5" s="32" t="s">
        <v>89</v>
      </c>
      <c r="CQ5" s="32" t="s">
        <v>90</v>
      </c>
      <c r="CR5" s="32" t="s">
        <v>91</v>
      </c>
      <c r="CS5" s="32" t="s">
        <v>92</v>
      </c>
      <c r="CT5" s="32" t="s">
        <v>93</v>
      </c>
      <c r="CU5" s="32" t="s">
        <v>94</v>
      </c>
      <c r="CV5" s="32" t="s">
        <v>95</v>
      </c>
      <c r="CW5" s="32" t="s">
        <v>96</v>
      </c>
      <c r="CX5" s="32" t="s">
        <v>86</v>
      </c>
      <c r="CY5" s="32" t="s">
        <v>87</v>
      </c>
      <c r="CZ5" s="32" t="s">
        <v>88</v>
      </c>
      <c r="DA5" s="32" t="s">
        <v>89</v>
      </c>
      <c r="DB5" s="32" t="s">
        <v>90</v>
      </c>
      <c r="DC5" s="32" t="s">
        <v>91</v>
      </c>
      <c r="DD5" s="32" t="s">
        <v>92</v>
      </c>
      <c r="DE5" s="32" t="s">
        <v>93</v>
      </c>
      <c r="DF5" s="32" t="s">
        <v>94</v>
      </c>
      <c r="DG5" s="32" t="s">
        <v>95</v>
      </c>
      <c r="DH5" s="32" t="s">
        <v>96</v>
      </c>
      <c r="DI5" s="32" t="s">
        <v>86</v>
      </c>
      <c r="DJ5" s="32" t="s">
        <v>87</v>
      </c>
      <c r="DK5" s="32" t="s">
        <v>88</v>
      </c>
      <c r="DL5" s="32" t="s">
        <v>89</v>
      </c>
      <c r="DM5" s="32" t="s">
        <v>90</v>
      </c>
      <c r="DN5" s="32" t="s">
        <v>91</v>
      </c>
      <c r="DO5" s="32" t="s">
        <v>92</v>
      </c>
      <c r="DP5" s="32" t="s">
        <v>93</v>
      </c>
      <c r="DQ5" s="32" t="s">
        <v>94</v>
      </c>
      <c r="DR5" s="32" t="s">
        <v>95</v>
      </c>
      <c r="DS5" s="32" t="s">
        <v>96</v>
      </c>
      <c r="DT5" s="32" t="s">
        <v>86</v>
      </c>
      <c r="DU5" s="32" t="s">
        <v>87</v>
      </c>
      <c r="DV5" s="32" t="s">
        <v>88</v>
      </c>
      <c r="DW5" s="32" t="s">
        <v>89</v>
      </c>
      <c r="DX5" s="32" t="s">
        <v>90</v>
      </c>
      <c r="DY5" s="32" t="s">
        <v>91</v>
      </c>
      <c r="DZ5" s="32" t="s">
        <v>92</v>
      </c>
      <c r="EA5" s="32" t="s">
        <v>93</v>
      </c>
      <c r="EB5" s="32" t="s">
        <v>94</v>
      </c>
      <c r="EC5" s="32" t="s">
        <v>95</v>
      </c>
      <c r="ED5" s="32" t="s">
        <v>96</v>
      </c>
      <c r="EE5" s="32" t="s">
        <v>86</v>
      </c>
      <c r="EF5" s="32" t="s">
        <v>87</v>
      </c>
      <c r="EG5" s="32" t="s">
        <v>88</v>
      </c>
      <c r="EH5" s="32" t="s">
        <v>89</v>
      </c>
      <c r="EI5" s="32" t="s">
        <v>90</v>
      </c>
      <c r="EJ5" s="32" t="s">
        <v>91</v>
      </c>
      <c r="EK5" s="32" t="s">
        <v>92</v>
      </c>
      <c r="EL5" s="32" t="s">
        <v>93</v>
      </c>
      <c r="EM5" s="32" t="s">
        <v>94</v>
      </c>
      <c r="EN5" s="32" t="s">
        <v>95</v>
      </c>
      <c r="EO5" s="32" t="s">
        <v>96</v>
      </c>
    </row>
    <row r="6" spans="1:145" s="36" customFormat="1" x14ac:dyDescent="0.15">
      <c r="A6" s="28" t="s">
        <v>97</v>
      </c>
      <c r="B6" s="33">
        <f>B7</f>
        <v>2018</v>
      </c>
      <c r="C6" s="33">
        <f t="shared" ref="C6:X6" si="3">C7</f>
        <v>14541</v>
      </c>
      <c r="D6" s="33">
        <f t="shared" si="3"/>
        <v>47</v>
      </c>
      <c r="E6" s="33">
        <f t="shared" si="3"/>
        <v>17</v>
      </c>
      <c r="F6" s="33">
        <f t="shared" si="3"/>
        <v>4</v>
      </c>
      <c r="G6" s="33">
        <f t="shared" si="3"/>
        <v>0</v>
      </c>
      <c r="H6" s="33" t="str">
        <f t="shared" si="3"/>
        <v>北海道　当麻町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特定環境保全公共下水道</v>
      </c>
      <c r="L6" s="33" t="str">
        <f t="shared" si="3"/>
        <v>D1</v>
      </c>
      <c r="M6" s="33" t="str">
        <f t="shared" si="3"/>
        <v>非設置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58.65</v>
      </c>
      <c r="Q6" s="34">
        <f t="shared" si="3"/>
        <v>65.83</v>
      </c>
      <c r="R6" s="34">
        <f t="shared" si="3"/>
        <v>2570</v>
      </c>
      <c r="S6" s="34">
        <f t="shared" si="3"/>
        <v>6493</v>
      </c>
      <c r="T6" s="34">
        <f t="shared" si="3"/>
        <v>204.9</v>
      </c>
      <c r="U6" s="34">
        <f t="shared" si="3"/>
        <v>31.69</v>
      </c>
      <c r="V6" s="34">
        <f t="shared" si="3"/>
        <v>3792</v>
      </c>
      <c r="W6" s="34">
        <f t="shared" si="3"/>
        <v>1.24</v>
      </c>
      <c r="X6" s="34">
        <f t="shared" si="3"/>
        <v>3058.06</v>
      </c>
      <c r="Y6" s="35">
        <f>IF(Y7="",NA(),Y7)</f>
        <v>94.46</v>
      </c>
      <c r="Z6" s="35">
        <f t="shared" ref="Z6:AH6" si="4">IF(Z7="",NA(),Z7)</f>
        <v>86.8</v>
      </c>
      <c r="AA6" s="35">
        <f t="shared" si="4"/>
        <v>86.65</v>
      </c>
      <c r="AB6" s="35">
        <f t="shared" si="4"/>
        <v>86.76</v>
      </c>
      <c r="AC6" s="35">
        <f t="shared" si="4"/>
        <v>88.92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4">
        <f>IF(BF7="",NA(),BF7)</f>
        <v>0</v>
      </c>
      <c r="BG6" s="34">
        <f t="shared" ref="BG6:BO6" si="7">IF(BG7="",NA(),BG7)</f>
        <v>0</v>
      </c>
      <c r="BH6" s="35">
        <f t="shared" si="7"/>
        <v>331.74</v>
      </c>
      <c r="BI6" s="35">
        <f t="shared" si="7"/>
        <v>475.01</v>
      </c>
      <c r="BJ6" s="35">
        <f t="shared" si="7"/>
        <v>404.84</v>
      </c>
      <c r="BK6" s="35">
        <f t="shared" si="7"/>
        <v>1436</v>
      </c>
      <c r="BL6" s="35">
        <f t="shared" si="7"/>
        <v>1434.89</v>
      </c>
      <c r="BM6" s="35">
        <f t="shared" si="7"/>
        <v>1298.9100000000001</v>
      </c>
      <c r="BN6" s="35">
        <f t="shared" si="7"/>
        <v>1243.71</v>
      </c>
      <c r="BO6" s="35">
        <f t="shared" si="7"/>
        <v>1252.71</v>
      </c>
      <c r="BP6" s="34" t="str">
        <f>IF(BP7="","",IF(BP7="-","【-】","【"&amp;SUBSTITUTE(TEXT(BP7,"#,##0.00"),"-","△")&amp;"】"))</f>
        <v>【1,209.40】</v>
      </c>
      <c r="BQ6" s="35">
        <f>IF(BQ7="",NA(),BQ7)</f>
        <v>78.06</v>
      </c>
      <c r="BR6" s="35">
        <f t="shared" ref="BR6:BZ6" si="8">IF(BR7="",NA(),BR7)</f>
        <v>79.95</v>
      </c>
      <c r="BS6" s="35">
        <f t="shared" si="8"/>
        <v>81.180000000000007</v>
      </c>
      <c r="BT6" s="35">
        <f t="shared" si="8"/>
        <v>84.88</v>
      </c>
      <c r="BU6" s="35">
        <f t="shared" si="8"/>
        <v>97.56</v>
      </c>
      <c r="BV6" s="35">
        <f t="shared" si="8"/>
        <v>66.56</v>
      </c>
      <c r="BW6" s="35">
        <f t="shared" si="8"/>
        <v>66.22</v>
      </c>
      <c r="BX6" s="35">
        <f t="shared" si="8"/>
        <v>69.87</v>
      </c>
      <c r="BY6" s="35">
        <f t="shared" si="8"/>
        <v>74.3</v>
      </c>
      <c r="BZ6" s="35">
        <f t="shared" si="8"/>
        <v>87.03</v>
      </c>
      <c r="CA6" s="34" t="str">
        <f>IF(CA7="","",IF(CA7="-","【-】","【"&amp;SUBSTITUTE(TEXT(CA7,"#,##0.00"),"-","△")&amp;"】"))</f>
        <v>【74.48】</v>
      </c>
      <c r="CB6" s="35">
        <f>IF(CB7="",NA(),CB7)</f>
        <v>190.07</v>
      </c>
      <c r="CC6" s="35">
        <f t="shared" ref="CC6:CK6" si="9">IF(CC7="",NA(),CC7)</f>
        <v>186.58</v>
      </c>
      <c r="CD6" s="35">
        <f t="shared" si="9"/>
        <v>182.3</v>
      </c>
      <c r="CE6" s="35">
        <f t="shared" si="9"/>
        <v>174.86</v>
      </c>
      <c r="CF6" s="35">
        <f t="shared" si="9"/>
        <v>151.69999999999999</v>
      </c>
      <c r="CG6" s="35">
        <f t="shared" si="9"/>
        <v>244.29</v>
      </c>
      <c r="CH6" s="35">
        <f t="shared" si="9"/>
        <v>246.72</v>
      </c>
      <c r="CI6" s="35">
        <f t="shared" si="9"/>
        <v>234.96</v>
      </c>
      <c r="CJ6" s="35">
        <f t="shared" si="9"/>
        <v>221.81</v>
      </c>
      <c r="CK6" s="35">
        <f t="shared" si="9"/>
        <v>177.02</v>
      </c>
      <c r="CL6" s="34" t="str">
        <f>IF(CL7="","",IF(CL7="-","【-】","【"&amp;SUBSTITUTE(TEXT(CL7,"#,##0.00"),"-","△")&amp;"】"))</f>
        <v>【219.46】</v>
      </c>
      <c r="CM6" s="35" t="str">
        <f>IF(CM7="",NA(),CM7)</f>
        <v>-</v>
      </c>
      <c r="CN6" s="35" t="str">
        <f t="shared" ref="CN6:CV6" si="10">IF(CN7="",NA(),CN7)</f>
        <v>-</v>
      </c>
      <c r="CO6" s="35" t="str">
        <f t="shared" si="10"/>
        <v>-</v>
      </c>
      <c r="CP6" s="35" t="str">
        <f t="shared" si="10"/>
        <v>-</v>
      </c>
      <c r="CQ6" s="35" t="str">
        <f t="shared" si="10"/>
        <v>-</v>
      </c>
      <c r="CR6" s="35">
        <f t="shared" si="10"/>
        <v>43.58</v>
      </c>
      <c r="CS6" s="35">
        <f t="shared" si="10"/>
        <v>41.35</v>
      </c>
      <c r="CT6" s="35">
        <f t="shared" si="10"/>
        <v>42.9</v>
      </c>
      <c r="CU6" s="35">
        <f t="shared" si="10"/>
        <v>43.36</v>
      </c>
      <c r="CV6" s="35">
        <f t="shared" si="10"/>
        <v>46.17</v>
      </c>
      <c r="CW6" s="34" t="str">
        <f>IF(CW7="","",IF(CW7="-","【-】","【"&amp;SUBSTITUTE(TEXT(CW7,"#,##0.00"),"-","△")&amp;"】"))</f>
        <v>【42.82】</v>
      </c>
      <c r="CX6" s="35">
        <f>IF(CX7="",NA(),CX7)</f>
        <v>95.06</v>
      </c>
      <c r="CY6" s="35">
        <f t="shared" ref="CY6:DG6" si="11">IF(CY7="",NA(),CY7)</f>
        <v>95.19</v>
      </c>
      <c r="CZ6" s="35">
        <f t="shared" si="11"/>
        <v>95.45</v>
      </c>
      <c r="DA6" s="35">
        <f t="shared" si="11"/>
        <v>95.95</v>
      </c>
      <c r="DB6" s="35">
        <f t="shared" si="11"/>
        <v>96.36</v>
      </c>
      <c r="DC6" s="35">
        <f t="shared" si="11"/>
        <v>82.35</v>
      </c>
      <c r="DD6" s="35">
        <f t="shared" si="11"/>
        <v>82.9</v>
      </c>
      <c r="DE6" s="35">
        <f t="shared" si="11"/>
        <v>83.5</v>
      </c>
      <c r="DF6" s="35">
        <f t="shared" si="11"/>
        <v>83.06</v>
      </c>
      <c r="DG6" s="35">
        <f t="shared" si="11"/>
        <v>87.84</v>
      </c>
      <c r="DH6" s="34" t="str">
        <f>IF(DH7="","",IF(DH7="-","【-】","【"&amp;SUBSTITUTE(TEXT(DH7,"#,##0.00"),"-","△")&amp;"】"))</f>
        <v>【83.36】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4">
        <f>IF(EE7="",NA(),EE7)</f>
        <v>0</v>
      </c>
      <c r="EF6" s="34">
        <f t="shared" ref="EF6:EN6" si="14">IF(EF7="",NA(),EF7)</f>
        <v>0</v>
      </c>
      <c r="EG6" s="34">
        <f t="shared" si="14"/>
        <v>0</v>
      </c>
      <c r="EH6" s="34">
        <f t="shared" si="14"/>
        <v>0</v>
      </c>
      <c r="EI6" s="34">
        <f t="shared" si="14"/>
        <v>0</v>
      </c>
      <c r="EJ6" s="35">
        <f t="shared" si="14"/>
        <v>0.04</v>
      </c>
      <c r="EK6" s="35">
        <f t="shared" si="14"/>
        <v>7.0000000000000007E-2</v>
      </c>
      <c r="EL6" s="35">
        <f t="shared" si="14"/>
        <v>0.09</v>
      </c>
      <c r="EM6" s="35">
        <f t="shared" si="14"/>
        <v>0.09</v>
      </c>
      <c r="EN6" s="35">
        <f t="shared" si="14"/>
        <v>0.06</v>
      </c>
      <c r="EO6" s="34" t="str">
        <f>IF(EO7="","",IF(EO7="-","【-】","【"&amp;SUBSTITUTE(TEXT(EO7,"#,##0.00"),"-","△")&amp;"】"))</f>
        <v>【0.12】</v>
      </c>
    </row>
    <row r="7" spans="1:145" s="36" customFormat="1" x14ac:dyDescent="0.15">
      <c r="A7" s="28"/>
      <c r="B7" s="37">
        <v>2018</v>
      </c>
      <c r="C7" s="37">
        <v>14541</v>
      </c>
      <c r="D7" s="37">
        <v>47</v>
      </c>
      <c r="E7" s="37">
        <v>17</v>
      </c>
      <c r="F7" s="37">
        <v>4</v>
      </c>
      <c r="G7" s="37">
        <v>0</v>
      </c>
      <c r="H7" s="37" t="s">
        <v>98</v>
      </c>
      <c r="I7" s="37" t="s">
        <v>99</v>
      </c>
      <c r="J7" s="37" t="s">
        <v>100</v>
      </c>
      <c r="K7" s="37" t="s">
        <v>101</v>
      </c>
      <c r="L7" s="37" t="s">
        <v>102</v>
      </c>
      <c r="M7" s="37" t="s">
        <v>103</v>
      </c>
      <c r="N7" s="38" t="s">
        <v>104</v>
      </c>
      <c r="O7" s="38" t="s">
        <v>105</v>
      </c>
      <c r="P7" s="38">
        <v>58.65</v>
      </c>
      <c r="Q7" s="38">
        <v>65.83</v>
      </c>
      <c r="R7" s="38">
        <v>2570</v>
      </c>
      <c r="S7" s="38">
        <v>6493</v>
      </c>
      <c r="T7" s="38">
        <v>204.9</v>
      </c>
      <c r="U7" s="38">
        <v>31.69</v>
      </c>
      <c r="V7" s="38">
        <v>3792</v>
      </c>
      <c r="W7" s="38">
        <v>1.24</v>
      </c>
      <c r="X7" s="38">
        <v>3058.06</v>
      </c>
      <c r="Y7" s="38">
        <v>94.46</v>
      </c>
      <c r="Z7" s="38">
        <v>86.8</v>
      </c>
      <c r="AA7" s="38">
        <v>86.65</v>
      </c>
      <c r="AB7" s="38">
        <v>86.76</v>
      </c>
      <c r="AC7" s="38">
        <v>88.92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0</v>
      </c>
      <c r="BG7" s="38">
        <v>0</v>
      </c>
      <c r="BH7" s="38">
        <v>331.74</v>
      </c>
      <c r="BI7" s="38">
        <v>475.01</v>
      </c>
      <c r="BJ7" s="38">
        <v>404.84</v>
      </c>
      <c r="BK7" s="38">
        <v>1436</v>
      </c>
      <c r="BL7" s="38">
        <v>1434.89</v>
      </c>
      <c r="BM7" s="38">
        <v>1298.9100000000001</v>
      </c>
      <c r="BN7" s="38">
        <v>1243.71</v>
      </c>
      <c r="BO7" s="38">
        <v>1252.71</v>
      </c>
      <c r="BP7" s="38">
        <v>1209.4000000000001</v>
      </c>
      <c r="BQ7" s="38">
        <v>78.06</v>
      </c>
      <c r="BR7" s="38">
        <v>79.95</v>
      </c>
      <c r="BS7" s="38">
        <v>81.180000000000007</v>
      </c>
      <c r="BT7" s="38">
        <v>84.88</v>
      </c>
      <c r="BU7" s="38">
        <v>97.56</v>
      </c>
      <c r="BV7" s="38">
        <v>66.56</v>
      </c>
      <c r="BW7" s="38">
        <v>66.22</v>
      </c>
      <c r="BX7" s="38">
        <v>69.87</v>
      </c>
      <c r="BY7" s="38">
        <v>74.3</v>
      </c>
      <c r="BZ7" s="38">
        <v>87.03</v>
      </c>
      <c r="CA7" s="38">
        <v>74.48</v>
      </c>
      <c r="CB7" s="38">
        <v>190.07</v>
      </c>
      <c r="CC7" s="38">
        <v>186.58</v>
      </c>
      <c r="CD7" s="38">
        <v>182.3</v>
      </c>
      <c r="CE7" s="38">
        <v>174.86</v>
      </c>
      <c r="CF7" s="38">
        <v>151.69999999999999</v>
      </c>
      <c r="CG7" s="38">
        <v>244.29</v>
      </c>
      <c r="CH7" s="38">
        <v>246.72</v>
      </c>
      <c r="CI7" s="38">
        <v>234.96</v>
      </c>
      <c r="CJ7" s="38">
        <v>221.81</v>
      </c>
      <c r="CK7" s="38">
        <v>177.02</v>
      </c>
      <c r="CL7" s="38">
        <v>219.46</v>
      </c>
      <c r="CM7" s="38" t="s">
        <v>104</v>
      </c>
      <c r="CN7" s="38" t="s">
        <v>104</v>
      </c>
      <c r="CO7" s="38" t="s">
        <v>104</v>
      </c>
      <c r="CP7" s="38" t="s">
        <v>104</v>
      </c>
      <c r="CQ7" s="38" t="s">
        <v>104</v>
      </c>
      <c r="CR7" s="38">
        <v>43.58</v>
      </c>
      <c r="CS7" s="38">
        <v>41.35</v>
      </c>
      <c r="CT7" s="38">
        <v>42.9</v>
      </c>
      <c r="CU7" s="38">
        <v>43.36</v>
      </c>
      <c r="CV7" s="38">
        <v>46.17</v>
      </c>
      <c r="CW7" s="38">
        <v>42.82</v>
      </c>
      <c r="CX7" s="38">
        <v>95.06</v>
      </c>
      <c r="CY7" s="38">
        <v>95.19</v>
      </c>
      <c r="CZ7" s="38">
        <v>95.45</v>
      </c>
      <c r="DA7" s="38">
        <v>95.95</v>
      </c>
      <c r="DB7" s="38">
        <v>96.36</v>
      </c>
      <c r="DC7" s="38">
        <v>82.35</v>
      </c>
      <c r="DD7" s="38">
        <v>82.9</v>
      </c>
      <c r="DE7" s="38">
        <v>83.5</v>
      </c>
      <c r="DF7" s="38">
        <v>83.06</v>
      </c>
      <c r="DG7" s="38">
        <v>87.84</v>
      </c>
      <c r="DH7" s="38">
        <v>83.36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>
        <v>0</v>
      </c>
      <c r="EF7" s="38">
        <v>0</v>
      </c>
      <c r="EG7" s="38">
        <v>0</v>
      </c>
      <c r="EH7" s="38">
        <v>0</v>
      </c>
      <c r="EI7" s="38">
        <v>0</v>
      </c>
      <c r="EJ7" s="38">
        <v>0.04</v>
      </c>
      <c r="EK7" s="38">
        <v>7.0000000000000007E-2</v>
      </c>
      <c r="EL7" s="38">
        <v>0.09</v>
      </c>
      <c r="EM7" s="38">
        <v>0.09</v>
      </c>
      <c r="EN7" s="38">
        <v>0.06</v>
      </c>
      <c r="EO7" s="38">
        <v>0.12</v>
      </c>
    </row>
    <row r="8" spans="1:145" x14ac:dyDescent="0.1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 x14ac:dyDescent="0.15">
      <c r="A9" s="40"/>
      <c r="B9" s="40" t="s">
        <v>106</v>
      </c>
      <c r="C9" s="40" t="s">
        <v>107</v>
      </c>
      <c r="D9" s="40" t="s">
        <v>108</v>
      </c>
      <c r="E9" s="40" t="s">
        <v>109</v>
      </c>
      <c r="F9" s="40" t="s">
        <v>110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 x14ac:dyDescent="0.15">
      <c r="A10" s="40" t="s">
        <v>48</v>
      </c>
      <c r="B10" s="41">
        <f>DATEVALUE($B$6-4&amp;"年1月1日")</f>
        <v>41640</v>
      </c>
      <c r="C10" s="41">
        <f>DATEVALUE($B$6-3&amp;"年1月1日")</f>
        <v>42005</v>
      </c>
      <c r="D10" s="41">
        <f>DATEVALUE($B$6-2&amp;"年1月1日")</f>
        <v>42370</v>
      </c>
      <c r="E10" s="41">
        <f>DATEVALUE($B$6-1&amp;"年1月1日")</f>
        <v>42736</v>
      </c>
      <c r="F10" s="41">
        <f>DATEVALUE($B$6&amp;"年1月1日")</f>
        <v>43101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kensetsu04</cp:lastModifiedBy>
  <cp:lastPrinted>2020-01-20T23:42:58Z</cp:lastPrinted>
  <dcterms:created xsi:type="dcterms:W3CDTF">2019-12-05T05:09:19Z</dcterms:created>
  <dcterms:modified xsi:type="dcterms:W3CDTF">2020-01-20T23:50:48Z</dcterms:modified>
  <cp:category/>
</cp:coreProperties>
</file>