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ohma2020062\AppData\Local\Microsoft\Windows\INetCache\Content.Outlook\O0H7H8O4\"/>
    </mc:Choice>
  </mc:AlternateContent>
  <xr:revisionPtr revIDLastSave="0" documentId="13_ncr:1_{96EA3A9E-0E96-4715-A76D-E101B8B5E40A}" xr6:coauthVersionLast="44" xr6:coauthVersionMax="44" xr10:uidLastSave="{00000000-0000-0000-0000-000000000000}"/>
  <workbookProtection workbookAlgorithmName="SHA-512" workbookHashValue="t54eMkLveMUDGbflGhGne71BCnsqqWZ9sqP9lCWQ5xVDFDrasChecKNJSvMGfter5skkVJ1kc7o1n7IHPmPbQg==" workbookSaltValue="2JACk+bKABSBgzIJOpu4X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L8" i="4"/>
  <c r="P8" i="4"/>
  <c r="I8" i="4"/>
  <c r="B6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<sst xmlns="http://schemas.openxmlformats.org/spreadsheetml/2006/main" count="241" uniqueCount="120">
  <si>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</si>
  <si>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</si>
  <si>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</si>
  <si>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</si>
  <si>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</si>
  <si>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</si>
  <si>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</si>
  <si>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</si>
  <si>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</si>
  <si>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</si>
  <si>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</si>
  <si>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</si>
  <si>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</si>
  <si>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</si>
  <si>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</si>
  <si>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</si>
  <si>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</si>
  <si>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</si>
  <si>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</si>
  <si>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</si>
  <si>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</si>
  <si>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</si>
  <si>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</si>
  <si>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</si>
  <si>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</si>
  <si>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</si>
  <si>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</si>
  <si>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</si>
  <si>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</si>
  <si>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</si>
  <si>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</si>
  <si>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</si>
  <si>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</si>
  <si>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</si>
  <si>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</si>
  <si>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</si>
  <si>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</si>
  <si>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</si>
  <si>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</si>
  <si>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</si>
  <si>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</si>
  <si>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</si>
  <si>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</si>
  <si>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</si>
  <si>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</si>
  <si>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</si>
  <si>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</si>
  <si>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</si>
  <si>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</si>
  <si>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</si>
  <si>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</si>
  <si>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</si>
  <si>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</si>
  <si>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</si>
  <si>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</si>
  <si>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</si>
  <si>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</si>
  <si>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</si>
  <si>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</si>
  <si>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</si>
  <si>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</si>
  <si>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</si>
  <si>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</si>
  <si>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</si>
  <si>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</si>
  <si>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</si>
  <si>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</si>
  <si>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</si>
  <si>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</si>
  <si>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</si>
  <si>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</si>
  <si>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</si>
  <si>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</si>
  <si>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</si>
  <si>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</si>
  <si>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</si>
  <si>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</si>
  <si>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</si>
  <si>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</si>
  <si>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</si>
  <si>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</si>
  <si>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</si>
  <si>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</si>
  <si>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</si>
  <si>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</si>
  <si>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</si>
  <si>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</si>
  <si>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</si>
  <si>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</si>
  <si>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</si>
  <si>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</si>
  <si>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</si>
  <si>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</si>
  <si>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</si>
  <si>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</si>
  <si>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</si>
  <si>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</si>
  <si>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</si>
  <si>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当麻町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</si>
  <si>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</si>
  <si>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</si>
  <si>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</si>
  <si>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</si>
  <si>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</si>
  <si>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</si>
  <si>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</si>
  <si>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</si>
  <si>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</si>
  <si>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</si>
  <si>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</si>
  <si>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</si>
  <si>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</si>
  <si>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</si>
  <si>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</si>
  <si>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</si>
  <si>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</si>
  <si>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</si>
  <si>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本町の総収益は、使用料収入や一般会計からの繰入金等により賄われています。
下水道整備事業は、整備箇所が終盤となっているため、整備費は減少していくものと考えられます。
また、起債の償還額についてもピークを過ぎ、残高も徐々に減少しているため、一般会計からの繰入金も減少していくことが見込まれます。</t>
    <phoneticPr fontId="4"/>
  </si>
  <si>
    <t>管渠施設については、カメラ調査を実施し、施設の機能維持、計画的な修繕を実施し、管渠の延命に努めていきます。</t>
    <phoneticPr fontId="4"/>
  </si>
  <si>
    <t>事業開始から30年以上経過しているため、老朽化により管渠の改築更新、修繕が必要です。そのため、計画的にカメラ調査を実施することで状況を把握し、効率的な改築修繕計画を立てることで、経費の低減に努め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</si>
</sst>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DCD-8D3B-C23935EEB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2-4DCD-8D3B-C23935EEB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8-4ACA-BD63-1D5F311B0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8-4ACA-BD63-1D5F311B0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95.19</c:v>
                </c:pt>
                <c:pt idx="1">
                  <c:v>95.45</c:v>
                </c:pt>
                <c:pt idx="2">
                  <c:v>95.95</c:v>
                </c:pt>
                <c:pt idx="3">
                  <c:v>96.36</c:v>
                </c:pt>
                <c:pt idx="4">
                  <c:v>96.77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1-4302-9CDE-DC811E48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1-4302-9CDE-DC811E48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86.8</c:v>
                </c:pt>
                <c:pt idx="1">
                  <c:v>86.65</c:v>
                </c:pt>
                <c:pt idx="2">
                  <c:v>86.76</c:v>
                </c:pt>
                <c:pt idx="3">
                  <c:v>88.92</c:v>
                </c:pt>
                <c:pt idx="4">
                  <c:v>92.02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C-41C5-9C09-B42D0E30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C-41C5-9C09-B42D0E30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0-4F25-94A5-186FA4CA6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0-4F25-94A5-186FA4CA6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8-4653-AC6C-080CC5913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8-4653-AC6C-080CC5913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9-4AB5-8525-5FF66C6C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9-4AB5-8525-5FF66C6C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6-4206-A1A8-EC0AB77F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6-4206-A1A8-EC0AB77F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331.74</c:v>
                </c:pt>
                <c:pt idx="2">
                  <c:v>475.01</c:v>
                </c:pt>
                <c:pt idx="3">
                  <c:v>404.84</c:v>
                </c:pt>
                <c:pt idx="4">
                  <c:v>364.71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3-498F-A8C4-A55FC17A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3-498F-A8C4-A55FC17A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79.95</c:v>
                </c:pt>
                <c:pt idx="1">
                  <c:v>81.180000000000007</c:v>
                </c:pt>
                <c:pt idx="2">
                  <c:v>84.88</c:v>
                </c:pt>
                <c:pt idx="3">
                  <c:v>97.56</c:v>
                </c:pt>
                <c:pt idx="4">
                  <c:v>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C-4EEE-A822-F9CD9E407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C-4EEE-A822-F9CD9E407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186.58</c:v>
                </c:pt>
                <c:pt idx="1">
                  <c:v>182.3</c:v>
                </c:pt>
                <c:pt idx="2">
                  <c:v>174.86</c:v>
                </c:pt>
                <c:pt idx="3">
                  <c:v>151.69999999999999</c:v>
                </c:pt>
                <c:pt idx="4">
                  <c:v>161.93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8-4681-BD04-5CE08C18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8-4681-BD04-5CE08C18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当麻町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6400</v>
      </c>
      <c r="AM8" s="51"/>
      <c r="AN8" s="51"/>
      <c r="AO8" s="51"/>
      <c r="AP8" s="51"/>
      <c r="AQ8" s="51"/>
      <c r="AR8" s="51"/>
      <c r="AS8" s="51"/>
      <c r="AT8" s="46">
        <f>データ!T6</f>
        <v>204.9</v>
      </c>
      <c r="AU8" s="46"/>
      <c r="AV8" s="46"/>
      <c r="AW8" s="46"/>
      <c r="AX8" s="46"/>
      <c r="AY8" s="46"/>
      <c r="AZ8" s="46"/>
      <c r="BA8" s="46"/>
      <c r="BB8" s="46">
        <f>データ!U6</f>
        <v>31.23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59.97</v>
      </c>
      <c r="Q10" s="46"/>
      <c r="R10" s="46"/>
      <c r="S10" s="46"/>
      <c r="T10" s="46"/>
      <c r="U10" s="46"/>
      <c r="V10" s="46"/>
      <c r="W10" s="46">
        <f>データ!Q6</f>
        <v>67.89</v>
      </c>
      <c r="X10" s="46"/>
      <c r="Y10" s="46"/>
      <c r="Z10" s="46"/>
      <c r="AA10" s="46"/>
      <c r="AB10" s="46"/>
      <c r="AC10" s="46"/>
      <c r="AD10" s="51">
        <f>データ!R6</f>
        <v>2580</v>
      </c>
      <c r="AE10" s="51"/>
      <c r="AF10" s="51"/>
      <c r="AG10" s="51"/>
      <c r="AH10" s="51"/>
      <c r="AI10" s="51"/>
      <c r="AJ10" s="51"/>
      <c r="AK10" s="2"/>
      <c r="AL10" s="51">
        <f>データ!V6</f>
        <v>3836</v>
      </c>
      <c r="AM10" s="51"/>
      <c r="AN10" s="51"/>
      <c r="AO10" s="51"/>
      <c r="AP10" s="51"/>
      <c r="AQ10" s="51"/>
      <c r="AR10" s="51"/>
      <c r="AS10" s="51"/>
      <c r="AT10" s="46">
        <f>データ!W6</f>
        <v>1.24</v>
      </c>
      <c r="AU10" s="46"/>
      <c r="AV10" s="46"/>
      <c r="AW10" s="46"/>
      <c r="AX10" s="46"/>
      <c r="AY10" s="46"/>
      <c r="AZ10" s="46"/>
      <c r="BA10" s="46"/>
      <c r="BB10" s="46">
        <f>データ!X6</f>
        <v>3093.55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44</v>
      </c>
      <c r="O86" s="26" t="str">
        <f>データ!EO6</f>
        <v>【0.28】</v>
      </c>
    </row>
  </sheetData>
  <sheetProtection algorithmName="SHA-512" hashValue="mpNBzXsEt5BwYK/Z2liLSX/JCsNCXV9sRDi+4CTj8n3KBZYepe4CgC+IAgFyearZAd2hXmv1zi+9XU68Qld9+Q==" saltValue="IKRrjZTjBamTpYx8Nmhcu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14541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当麻町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59.97</v>
      </c>
      <c r="Q6" s="34">
        <f t="shared" si="3"/>
        <v>67.89</v>
      </c>
      <c r="R6" s="34">
        <f t="shared" si="3"/>
        <v>2580</v>
      </c>
      <c r="S6" s="34">
        <f t="shared" si="3"/>
        <v>6400</v>
      </c>
      <c r="T6" s="34">
        <f t="shared" si="3"/>
        <v>204.9</v>
      </c>
      <c r="U6" s="34">
        <f t="shared" si="3"/>
        <v>31.23</v>
      </c>
      <c r="V6" s="34">
        <f t="shared" si="3"/>
        <v>3836</v>
      </c>
      <c r="W6" s="34">
        <f t="shared" si="3"/>
        <v>1.24</v>
      </c>
      <c r="X6" s="34">
        <f t="shared" si="3"/>
        <v>3093.55</v>
      </c>
      <c r="Y6" s="35">
        <f>IF(Y7="",NA(),Y7)</f>
        <v>86.8</v>
      </c>
      <c r="Z6" s="35">
        <f t="shared" ref="Z6:AH6" si="4">IF(Z7="",NA(),Z7)</f>
        <v>86.65</v>
      </c>
      <c r="AA6" s="35">
        <f t="shared" si="4"/>
        <v>86.76</v>
      </c>
      <c r="AB6" s="35">
        <f t="shared" si="4"/>
        <v>88.92</v>
      </c>
      <c r="AC6" s="35">
        <f t="shared" si="4"/>
        <v>92.02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331.74</v>
      </c>
      <c r="BH6" s="35">
        <f t="shared" si="7"/>
        <v>475.01</v>
      </c>
      <c r="BI6" s="35">
        <f t="shared" si="7"/>
        <v>404.84</v>
      </c>
      <c r="BJ6" s="35">
        <f t="shared" si="7"/>
        <v>364.71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1252.71</v>
      </c>
      <c r="BO6" s="35">
        <f t="shared" si="7"/>
        <v>1267.3900000000001</v>
      </c>
      <c r="BP6" s="34" t="str">
        <f>IF(BP7="","",IF(BP7="-","【-】","【"&amp;SUBSTITUTE(TEXT(BP7,"#,##0.00"),"-","△")&amp;"】"))</f>
        <v>【1,218.70】</v>
      </c>
      <c r="BQ6" s="35">
        <f>IF(BQ7="",NA(),BQ7)</f>
        <v>79.95</v>
      </c>
      <c r="BR6" s="35">
        <f t="shared" ref="BR6:BZ6" si="8">IF(BR7="",NA(),BR7)</f>
        <v>81.180000000000007</v>
      </c>
      <c r="BS6" s="35">
        <f t="shared" si="8"/>
        <v>84.88</v>
      </c>
      <c r="BT6" s="35">
        <f t="shared" si="8"/>
        <v>97.56</v>
      </c>
      <c r="BU6" s="35">
        <f t="shared" si="8"/>
        <v>91.41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87.03</v>
      </c>
      <c r="BZ6" s="35">
        <f t="shared" si="8"/>
        <v>84.3</v>
      </c>
      <c r="CA6" s="34" t="str">
        <f>IF(CA7="","",IF(CA7="-","【-】","【"&amp;SUBSTITUTE(TEXT(CA7,"#,##0.00"),"-","△")&amp;"】"))</f>
        <v>【74.17】</v>
      </c>
      <c r="CB6" s="35">
        <f>IF(CB7="",NA(),CB7)</f>
        <v>186.58</v>
      </c>
      <c r="CC6" s="35">
        <f t="shared" ref="CC6:CK6" si="9">IF(CC7="",NA(),CC7)</f>
        <v>182.3</v>
      </c>
      <c r="CD6" s="35">
        <f t="shared" si="9"/>
        <v>174.86</v>
      </c>
      <c r="CE6" s="35">
        <f t="shared" si="9"/>
        <v>151.69999999999999</v>
      </c>
      <c r="CF6" s="35">
        <f t="shared" si="9"/>
        <v>161.93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177.02</v>
      </c>
      <c r="CK6" s="35">
        <f t="shared" si="9"/>
        <v>185.47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46.17</v>
      </c>
      <c r="CV6" s="35">
        <f t="shared" si="10"/>
        <v>45.68</v>
      </c>
      <c r="CW6" s="34" t="str">
        <f>IF(CW7="","",IF(CW7="-","【-】","【"&amp;SUBSTITUTE(TEXT(CW7,"#,##0.00"),"-","△")&amp;"】"))</f>
        <v>【42.86】</v>
      </c>
      <c r="CX6" s="35">
        <f>IF(CX7="",NA(),CX7)</f>
        <v>95.19</v>
      </c>
      <c r="CY6" s="35">
        <f t="shared" ref="CY6:DG6" si="11">IF(CY7="",NA(),CY7)</f>
        <v>95.45</v>
      </c>
      <c r="CZ6" s="35">
        <f t="shared" si="11"/>
        <v>95.95</v>
      </c>
      <c r="DA6" s="35">
        <f t="shared" si="11"/>
        <v>96.36</v>
      </c>
      <c r="DB6" s="35">
        <f t="shared" si="11"/>
        <v>96.77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87.84</v>
      </c>
      <c r="DG6" s="35">
        <f t="shared" si="11"/>
        <v>87.96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0.06</v>
      </c>
      <c r="EN6" s="35">
        <f t="shared" si="14"/>
        <v>0.04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14541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59.97</v>
      </c>
      <c r="Q7" s="38">
        <v>67.89</v>
      </c>
      <c r="R7" s="38">
        <v>2580</v>
      </c>
      <c r="S7" s="38">
        <v>6400</v>
      </c>
      <c r="T7" s="38">
        <v>204.9</v>
      </c>
      <c r="U7" s="38">
        <v>31.23</v>
      </c>
      <c r="V7" s="38">
        <v>3836</v>
      </c>
      <c r="W7" s="38">
        <v>1.24</v>
      </c>
      <c r="X7" s="38">
        <v>3093.55</v>
      </c>
      <c r="Y7" s="38">
        <v>86.8</v>
      </c>
      <c r="Z7" s="38">
        <v>86.65</v>
      </c>
      <c r="AA7" s="38">
        <v>86.76</v>
      </c>
      <c r="AB7" s="38">
        <v>88.92</v>
      </c>
      <c r="AC7" s="38">
        <v>92.02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331.74</v>
      </c>
      <c r="BH7" s="38">
        <v>475.01</v>
      </c>
      <c r="BI7" s="38">
        <v>404.84</v>
      </c>
      <c r="BJ7" s="38">
        <v>364.71</v>
      </c>
      <c r="BK7" s="38">
        <v>1434.89</v>
      </c>
      <c r="BL7" s="38">
        <v>1298.9100000000001</v>
      </c>
      <c r="BM7" s="38">
        <v>1243.71</v>
      </c>
      <c r="BN7" s="38">
        <v>1252.71</v>
      </c>
      <c r="BO7" s="38">
        <v>1267.3900000000001</v>
      </c>
      <c r="BP7" s="38">
        <v>1218.7</v>
      </c>
      <c r="BQ7" s="38">
        <v>79.95</v>
      </c>
      <c r="BR7" s="38">
        <v>81.180000000000007</v>
      </c>
      <c r="BS7" s="38">
        <v>84.88</v>
      </c>
      <c r="BT7" s="38">
        <v>97.56</v>
      </c>
      <c r="BU7" s="38">
        <v>91.41</v>
      </c>
      <c r="BV7" s="38">
        <v>66.22</v>
      </c>
      <c r="BW7" s="38">
        <v>69.87</v>
      </c>
      <c r="BX7" s="38">
        <v>74.3</v>
      </c>
      <c r="BY7" s="38">
        <v>87.03</v>
      </c>
      <c r="BZ7" s="38">
        <v>84.3</v>
      </c>
      <c r="CA7" s="38">
        <v>74.17</v>
      </c>
      <c r="CB7" s="38">
        <v>186.58</v>
      </c>
      <c r="CC7" s="38">
        <v>182.3</v>
      </c>
      <c r="CD7" s="38">
        <v>174.86</v>
      </c>
      <c r="CE7" s="38">
        <v>151.69999999999999</v>
      </c>
      <c r="CF7" s="38">
        <v>161.93</v>
      </c>
      <c r="CG7" s="38">
        <v>246.72</v>
      </c>
      <c r="CH7" s="38">
        <v>234.96</v>
      </c>
      <c r="CI7" s="38">
        <v>221.81</v>
      </c>
      <c r="CJ7" s="38">
        <v>177.02</v>
      </c>
      <c r="CK7" s="38">
        <v>185.47</v>
      </c>
      <c r="CL7" s="38">
        <v>218.56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41.35</v>
      </c>
      <c r="CS7" s="38">
        <v>42.9</v>
      </c>
      <c r="CT7" s="38">
        <v>43.36</v>
      </c>
      <c r="CU7" s="38">
        <v>46.17</v>
      </c>
      <c r="CV7" s="38">
        <v>45.68</v>
      </c>
      <c r="CW7" s="38">
        <v>42.86</v>
      </c>
      <c r="CX7" s="38">
        <v>95.19</v>
      </c>
      <c r="CY7" s="38">
        <v>95.45</v>
      </c>
      <c r="CZ7" s="38">
        <v>95.95</v>
      </c>
      <c r="DA7" s="38">
        <v>96.36</v>
      </c>
      <c r="DB7" s="38">
        <v>96.77</v>
      </c>
      <c r="DC7" s="38">
        <v>82.9</v>
      </c>
      <c r="DD7" s="38">
        <v>83.5</v>
      </c>
      <c r="DE7" s="38">
        <v>83.06</v>
      </c>
      <c r="DF7" s="38">
        <v>87.84</v>
      </c>
      <c r="DG7" s="38">
        <v>87.96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0.06</v>
      </c>
      <c r="EN7" s="38">
        <v>0.04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tohma2020062</cp:lastModifiedBy>
  <dcterms:created xsi:type="dcterms:W3CDTF">2020-12-04T02:51:32Z</dcterms:created>
  <dcterms:modified xsi:type="dcterms:W3CDTF">2021-01-20T04:13:57Z</dcterms:modified>
  <cp:category/>
</cp:coreProperties>
</file>