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8730" windowHeight="114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CW102" i="11" l="1"/>
  <c r="DB102" i="11"/>
  <c r="DG102" i="11"/>
  <c r="DL102" i="11"/>
  <c r="DQ102" i="11"/>
  <c r="CR102" i="11"/>
  <c r="AU88" i="11"/>
  <c r="AP88" i="11"/>
  <c r="AF88" i="11"/>
  <c r="AU63" i="11"/>
  <c r="AP63" i="11"/>
  <c r="AA72" i="11" l="1"/>
  <c r="AA71" i="11"/>
  <c r="AA70" i="11"/>
  <c r="AA69" i="11"/>
  <c r="AA68" i="11"/>
  <c r="AA31" i="11" l="1"/>
  <c r="Q31" i="11"/>
  <c r="AA28" i="11"/>
  <c r="AA7"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U34" i="9"/>
  <c r="U35" i="9" s="1"/>
  <c r="C34" i="9"/>
  <c r="AM34" i="9" l="1"/>
  <c r="U36" i="9"/>
  <c r="U37"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<sst xmlns="http://schemas.openxmlformats.org/spreadsheetml/2006/main" count="1079" uniqueCount="564">
  <si>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</si>
  <si>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</si>
  <si>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</si>
  <si>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</si>
  <si>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</si>
  <si>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</si>
  <si>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</si>
  <si>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</si>
  <si>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</si>
  <si>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</si>
  <si>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</si>
  <si>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</si>
  <si>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</si>
  <si>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</si>
  <si>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</si>
  <si>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</si>
  <si>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</si>
  <si>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</si>
  <si>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</si>
  <si>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</si>
  <si>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</si>
  <si>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</si>
  <si>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</si>
  <si>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</si>
  <si>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</si>
  <si>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</si>
  <si>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</si>
  <si>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</si>
  <si>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</si>
  <si>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</si>
  <si>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</si>
  <si>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</si>
  <si>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</si>
  <si>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</si>
  <si>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</si>
  <si>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</si>
  <si>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</si>
  <si>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</si>
  <si>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</si>
  <si>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</si>
  <si>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</si>
  <si>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</si>
  <si>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</si>
  <si>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</si>
  <si>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</si>
  <si>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</si>
  <si>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</si>
  <si>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</si>
  <si>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</si>
  <si>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</si>
  <si>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</si>
  <si>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</si>
  <si>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</si>
  <si>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</si>
  <si>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</si>
  <si>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</si>
  <si>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</si>
  <si>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</si>
  <si>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</si>
  <si>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</si>
  <si>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</si>
  <si>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</si>
  <si>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</si>
  <si>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</si>
  <si>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</si>
  <si>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</si>
  <si>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</si>
  <si>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</si>
  <si>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</si>
  <si>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</si>
  <si>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</si>
  <si>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</si>
  <si>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</si>
  <si>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</si>
  <si>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</si>
  <si>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</si>
  <si>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</si>
  <si>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</si>
  <si>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</si>
  <si>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</si>
  <si>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</si>
  <si>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</si>
  <si>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</si>
  <si>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当麻町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</si>
  <si>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</si>
  <si>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</si>
  <si>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</si>
  <si>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</si>
  <si>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</si>
  <si>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</si>
  <si>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</si>
  <si>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</si>
  <si>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</si>
  <si>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</si>
  <si>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</si>
  <si>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</si>
  <si>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</si>
  <si>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</si>
  <si>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</si>
  <si>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</si>
  <si>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</si>
  <si>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</si>
  <si>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</si>
  <si>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</si>
  <si>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</si>
  <si>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</si>
  <si>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</si>
  <si>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</si>
  <si>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</si>
  <si>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</si>
  <si>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</si>
  <si>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</si>
  <si>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</si>
  <si>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</si>
  <si>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</si>
  <si>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</si>
  <si>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</si>
  <si>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</si>
  <si>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</si>
  <si>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</si>
  <si>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</si>
  <si>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</si>
  <si>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</si>
  <si>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</si>
  <si>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</si>
  <si>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</si>
  <si>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</si>
  <si>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</si>
  <si>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</si>
  <si>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</si>
  <si>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</si>
  <si>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</si>
  <si>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</si>
  <si>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</si>
  <si>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</si>
  <si>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</si>
  <si>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</si>
  <si>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</si>
  <si>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</si>
  <si>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</si>
  <si>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</si>
  <si>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</si>
  <si>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</si>
  <si>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</si>
  <si>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</si>
  <si>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</si>
  <si>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</si>
  <si>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</si>
  <si>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</si>
  <si>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</si>
  <si>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</si>
  <si>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</si>
  <si>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</si>
  <si>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</si>
  <si>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</si>
  <si>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</si>
  <si>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</si>
  <si>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</si>
  <si>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</si>
  <si>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</si>
  <si>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</si>
  <si>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</si>
  <si>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</si>
  <si>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</si>
  <si>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</si>
  <si>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</si>
  <si>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</si>
  <si>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</si>
  <si>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</si>
  <si>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</si>
  <si>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</si>
  <si>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</si>
  <si>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</si>
  <si>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</si>
  <si>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</si>
  <si>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</si>
  <si>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</si>
  <si>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</si>
  <si>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</si>
  <si>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</si>
  <si>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</si>
  <si>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</si>
  <si>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</si>
  <si>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</si>
  <si>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</si>
  <si>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</si>
  <si>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</si>
  <si>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</si>
  <si>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</si>
  <si>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</si>
  <si>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</si>
  <si>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</si>
  <si>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</si>
  <si>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</si>
  <si>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</si>
  <si>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</si>
  <si>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北海道当麻町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</si>
  <si>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</si>
  <si>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</si>
  <si>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</si>
  <si>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</si>
  <si>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</si>
  <si>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</si>
  <si>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</si>
  <si>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</si>
  <si>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</si>
  <si>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</si>
  <si>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</si>
  <si>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</si>
  <si>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</si>
  <si>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</si>
  <si>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</si>
  <si>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</si>
  <si>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</si>
  <si>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</si>
  <si>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</si>
  <si>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</si>
  <si>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</si>
  <si>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</si>
  <si>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</si>
  <si>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</si>
  <si>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</si>
  <si>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</si>
  <si>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</si>
  <si>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</si>
  <si>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</si>
  <si>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</si>
  <si>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</si>
  <si>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</si>
  <si>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</si>
  <si>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</si>
  <si>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</si>
  <si>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</si>
  <si>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</si>
  <si>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</si>
  <si>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</si>
  <si>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</si>
  <si>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</si>
  <si>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</si>
  <si>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</si>
  <si>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</si>
  <si>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</si>
  <si>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</si>
  <si>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</si>
  <si>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</si>
  <si>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</si>
  <si>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</si>
  <si>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</si>
  <si>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</si>
  <si>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</si>
  <si>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</si>
  <si>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</si>
  <si>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</si>
  <si>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</si>
  <si>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</si>
  <si>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</si>
  <si>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</si>
  <si>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</si>
  <si>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</si>
  <si>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</si>
  <si>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</si>
  <si>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</si>
  <si>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</si>
  <si>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</si>
  <si>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</si>
  <si>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</si>
  <si>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</si>
  <si>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</si>
  <si>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</si>
  <si>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</si>
  <si>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</si>
  <si>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</si>
  <si>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</si>
  <si>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</si>
  <si>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</si>
  <si>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</si>
  <si>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</si>
  <si>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</si>
  <si>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</si>
  <si>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</si>
  <si>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</si>
  <si>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</si>
  <si>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</si>
  <si>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</si>
  <si>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</si>
  <si>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</si>
  <si>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</si>
  <si>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</si>
  <si>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</si>
  <si>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</si>
  <si>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</si>
  <si>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</si>
  <si>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</si>
  <si>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</si>
  <si>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</si>
  <si>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</si>
  <si>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</si>
  <si>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</si>
  <si>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</si>
  <si>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</si>
  <si>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</si>
  <si>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</si>
  <si>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</si>
  <si>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</si>
  <si>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</si>
  <si>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</si>
  <si>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</si>
  <si>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</si>
  <si>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</si>
  <si>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</si>
  <si>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</si>
  <si>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</si>
  <si>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</si>
  <si>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</si>
  <si>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</si>
  <si>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</si>
  <si>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</si>
  <si>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</si>
  <si>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</si>
  <si>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</si>
  <si>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</si>
  <si>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</si>
  <si>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</si>
  <si>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</si>
  <si>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</si>
  <si>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</si>
  <si>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</si>
  <si>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</si>
  <si>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</si>
  <si>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</si>
  <si>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</si>
  <si>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</si>
  <si>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</si>
  <si>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</si>
  <si>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</si>
  <si>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</si>
  <si>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</si>
  <si>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</si>
  <si>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</si>
  <si>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</si>
  <si>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</si>
  <si>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</si>
  <si>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</si>
  <si>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</si>
  <si>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</si>
  <si>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</si>
  <si>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北海道当麻町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</si>
  <si>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</si>
  <si>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</si>
  <si>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</si>
  <si>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</si>
  <si>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</si>
  <si>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</si>
  <si>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</si>
  <si>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</si>
  <si>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</si>
  <si>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</si>
  <si>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</si>
  <si>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</si>
  <si>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</si>
  <si>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</si>
  <si>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</si>
  <si>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</si>
  <si>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</si>
  <si>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</si>
  <si>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</si>
  <si>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</si>
  <si>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</si>
  <si>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</si>
  <si>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</si>
  <si>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</si>
  <si>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</si>
  <si>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</si>
  <si>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</si>
  <si>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</si>
  <si>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</si>
  <si>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</si>
  <si>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</si>
  <si>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</si>
  <si>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</si>
  <si>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</si>
  <si>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国民健康保険特別会計（医科診療施設勘定）</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</si>
  <si>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</si>
  <si>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</si>
  <si>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</si>
  <si>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</si>
  <si>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</si>
  <si>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</si>
  <si>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</si>
  <si>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</si>
  <si>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</si>
  <si>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</si>
  <si>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</si>
  <si>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</si>
  <si>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</si>
  <si>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</si>
  <si>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</si>
  <si>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</si>
  <si>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</si>
  <si>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</si>
  <si>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</si>
  <si>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</si>
  <si>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</si>
  <si>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</si>
  <si>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</si>
  <si>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</si>
  <si>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</si>
  <si>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</si>
  <si>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</si>
  <si>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</si>
  <si>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</si>
  <si>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</si>
  <si>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</si>
  <si>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</si>
  <si>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</si>
  <si>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</si>
  <si>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</si>
  <si>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</si>
  <si>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</si>
  <si>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</si>
  <si>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</si>
  <si>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</si>
  <si>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</si>
  <si>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</si>
  <si>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</si>
  <si>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</si>
  <si>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</si>
  <si>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</si>
  <si>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</si>
  <si>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</si>
  <si>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</si>
  <si>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</si>
  <si>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</si>
  <si>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</si>
  <si>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</si>
  <si>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</si>
  <si>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</si>
  <si>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</si>
  <si>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</si>
  <si>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</si>
  <si>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</si>
  <si>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</si>
  <si>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</si>
  <si>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</si>
  <si>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</si>
  <si>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</si>
  <si>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</si>
  <si>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</si>
  <si>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</si>
  <si>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</si>
  <si>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</si>
  <si>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</si>
  <si>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</si>
  <si>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</si>
  <si>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</si>
  <si>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</si>
  <si>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</si>
  <si>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</si>
  <si>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</si>
  <si>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</si>
  <si>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</si>
  <si>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</si>
  <si>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</si>
  <si>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</si>
  <si>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</si>
  <si>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</si>
  <si>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</si>
  <si>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</si>
  <si>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</si>
  <si>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</si>
  <si>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</si>
  <si>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</si>
  <si>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</si>
  <si>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</si>
  <si>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</si>
  <si>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</si>
  <si>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</si>
  <si>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</si>
  <si>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</si>
  <si>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</si>
  <si>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</si>
  <si>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</si>
  <si>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</si>
  <si>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</si>
  <si>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</si>
  <si>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</si>
  <si>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</si>
  <si>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</si>
  <si>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</si>
  <si>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</si>
  <si>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</si>
  <si>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</si>
  <si>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</si>
  <si>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</si>
  <si>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</si>
  <si>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</si>
  <si>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</si>
  <si>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</si>
  <si>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</si>
  <si>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</si>
  <si>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</si>
  <si>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</si>
  <si>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</si>
  <si>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</si>
  <si>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</si>
  <si>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</si>
  <si>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</si>
  <si>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</si>
  <si>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</si>
  <si>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</si>
  <si>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</si>
  <si>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</si>
  <si>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</si>
  <si>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</si>
  <si>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</si>
  <si>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</si>
  <si>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</si>
  <si>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</si>
  <si>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</si>
  <si>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</si>
  <si>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</si>
  <si>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</si>
  <si>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</si>
  <si>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</si>
  <si>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1.86</t>
  </si>
  <si>
    <t>▲ 7.34</t>
  </si>
  <si>
    <t>▲ 3.04</t>
  </si>
  <si>
    <t>一般会計</t>
  </si>
  <si>
    <t>水道事業会計</t>
  </si>
  <si>
    <t>国民健康保険特別会計（事業勘定）</t>
  </si>
  <si>
    <t>介護保険特別会計</t>
  </si>
  <si>
    <t>国民健康保険特別会計（医科診療施設勘定）</t>
  </si>
  <si>
    <t>後期高齢者医療特別会計</t>
  </si>
  <si>
    <t>公共下水道事業特別会計</t>
  </si>
  <si>
    <t>その他会計（赤字）</t>
  </si>
  <si>
    <t>その他会計（黒字）</t>
  </si>
  <si>
    <t>愛別町外３町塵芥処理組合</t>
    <rPh sb="0" eb="3">
      <t>アイベツチョウ</t>
    </rPh>
    <rPh sb="3" eb="4">
      <t>ホカ</t>
    </rPh>
    <rPh sb="5" eb="6">
      <t>チョウ</t>
    </rPh>
    <rPh sb="6" eb="8">
      <t>ジンカイ</t>
    </rPh>
    <rPh sb="8" eb="10">
      <t>ショリ</t>
    </rPh>
    <rPh sb="10" eb="12">
      <t>クミアイ</t>
    </rPh>
    <phoneticPr fontId="2"/>
  </si>
  <si>
    <t>大雪消防組合</t>
    <rPh sb="0" eb="2">
      <t>タイセツ</t>
    </rPh>
    <rPh sb="2" eb="4">
      <t>ショウボウ</t>
    </rPh>
    <rPh sb="4" eb="6">
      <t>クミアイ</t>
    </rPh>
    <phoneticPr fontId="2"/>
  </si>
  <si>
    <t>大雪浄化組合</t>
    <rPh sb="0" eb="2">
      <t>タイセツ</t>
    </rPh>
    <rPh sb="2" eb="4">
      <t>ジョウカ</t>
    </rPh>
    <rPh sb="4" eb="6">
      <t>クミアイ</t>
    </rPh>
    <phoneticPr fontId="2"/>
  </si>
  <si>
    <t>上川広域滞納整理機構</t>
    <rPh sb="0" eb="2">
      <t>カミカワ</t>
    </rPh>
    <rPh sb="2" eb="4">
      <t>コウイキ</t>
    </rPh>
    <rPh sb="4" eb="6">
      <t>タイノウ</t>
    </rPh>
    <rPh sb="6" eb="8">
      <t>セイリ</t>
    </rPh>
    <rPh sb="8" eb="10">
      <t>キコウ</t>
    </rPh>
    <phoneticPr fontId="2"/>
  </si>
  <si>
    <t>上川教育研修センター組合</t>
    <rPh sb="0" eb="2">
      <t>カミカワ</t>
    </rPh>
    <rPh sb="2" eb="4">
      <t>キョウイク</t>
    </rPh>
    <rPh sb="4" eb="6">
      <t>ケンシュウ</t>
    </rPh>
    <rPh sb="10" eb="12">
      <t>クミアイ</t>
    </rPh>
    <phoneticPr fontId="2"/>
  </si>
  <si>
    <t>当麻土地開発公社</t>
    <rPh sb="0" eb="2">
      <t>トウマ</t>
    </rPh>
    <rPh sb="2" eb="4">
      <t>トチ</t>
    </rPh>
    <rPh sb="4" eb="6">
      <t>カイハツ</t>
    </rPh>
    <rPh sb="6" eb="8">
      <t>コウシャ</t>
    </rPh>
    <phoneticPr fontId="2"/>
  </si>
  <si>
    <t>-</t>
    <phoneticPr fontId="2"/>
  </si>
  <si>
    <t>-</t>
    <phoneticPr fontId="2"/>
  </si>
  <si>
    <t>-</t>
    <phoneticPr fontId="2"/>
  </si>
  <si>
    <t>とうま振興公社</t>
    <rPh sb="3" eb="5">
      <t>シンコウ</t>
    </rPh>
    <rPh sb="5" eb="7">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</si>
  <si>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</si>
  <si>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</si>
  <si>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</si>
  <si>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</si>
  <si>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</si>
  <si>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</si>
  <si>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</si>
  <si>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当麻町においては、充当可能な基金等により将来負担比率がない状態ですが、引き続き計画的な資産の修繕、改修及び更新を行う。
</t>
    <rPh sb="0" eb="2">
      <t>トウマ</t>
    </rPh>
    <rPh sb="2" eb="3">
      <t>チョウ</t>
    </rPh>
    <rPh sb="9" eb="11">
      <t>ジュウトウ</t>
    </rPh>
    <rPh sb="11" eb="13">
      <t>カノウ</t>
    </rPh>
    <rPh sb="14" eb="16">
      <t>キキン</t>
    </rPh>
    <rPh sb="16" eb="17">
      <t>トウ</t>
    </rPh>
    <rPh sb="20" eb="22">
      <t>ショウライ</t>
    </rPh>
    <rPh sb="22" eb="24">
      <t>フタン</t>
    </rPh>
    <rPh sb="24" eb="26">
      <t>ヒリツ</t>
    </rPh>
    <rPh sb="29" eb="31">
      <t>ジョウタイ</t>
    </rPh>
    <rPh sb="35" eb="36">
      <t>ヒ</t>
    </rPh>
    <rPh sb="37" eb="38">
      <t>ツヅ</t>
    </rPh>
    <rPh sb="39" eb="42">
      <t>ケイカクテキ</t>
    </rPh>
    <rPh sb="43" eb="45">
      <t>シサン</t>
    </rPh>
    <rPh sb="46" eb="48">
      <t>シュウゼン</t>
    </rPh>
    <rPh sb="49" eb="51">
      <t>カイシュウ</t>
    </rPh>
    <rPh sb="51" eb="52">
      <t>オヨ</t>
    </rPh>
    <rPh sb="53" eb="55">
      <t>コウシン</t>
    </rPh>
    <rPh sb="56" eb="57">
      <t>オコナ</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</si>
  <si>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</si>
  <si>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</si>
  <si>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</si>
  <si>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</si>
  <si>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</si>
  <si>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</si>
  <si>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</si>
  <si>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減少傾向であるが、今後の償還金の増加が見込まれる。施設の改修や更新による起債借入は今後も必要と考えるが、その内容などを検証し、基金の活用も含め引き続き公債費の抑制に努める。</t>
    <rPh sb="0" eb="2">
      <t>ジッシツ</t>
    </rPh>
    <rPh sb="2" eb="5">
      <t>コウサイヒ</t>
    </rPh>
    <rPh sb="5" eb="7">
      <t>ヒリツ</t>
    </rPh>
    <rPh sb="12" eb="14">
      <t>ゲンショウ</t>
    </rPh>
    <rPh sb="14" eb="16">
      <t>ケイコウ</t>
    </rPh>
    <rPh sb="21" eb="23">
      <t>コンゴ</t>
    </rPh>
    <rPh sb="24" eb="27">
      <t>ショウカンキン</t>
    </rPh>
    <rPh sb="28" eb="30">
      <t>ゾウカ</t>
    </rPh>
    <rPh sb="31" eb="33">
      <t>ミコ</t>
    </rPh>
    <rPh sb="37" eb="39">
      <t>シセツ</t>
    </rPh>
    <rPh sb="40" eb="42">
      <t>カイシュウ</t>
    </rPh>
    <rPh sb="43" eb="45">
      <t>コウシン</t>
    </rPh>
    <rPh sb="48" eb="50">
      <t>キサイ</t>
    </rPh>
    <rPh sb="50" eb="52">
      <t>カリイレ</t>
    </rPh>
    <rPh sb="53" eb="55">
      <t>コンゴ</t>
    </rPh>
    <rPh sb="56" eb="58">
      <t>ヒツヨウ</t>
    </rPh>
    <rPh sb="59" eb="60">
      <t>カンガ</t>
    </rPh>
    <rPh sb="66" eb="68">
      <t>ナイヨウ</t>
    </rPh>
    <rPh sb="71" eb="73">
      <t>ケンショウ</t>
    </rPh>
    <rPh sb="75" eb="77">
      <t>キキン</t>
    </rPh>
    <rPh sb="78" eb="80">
      <t>カツヨウ</t>
    </rPh>
    <rPh sb="81" eb="82">
      <t>フク</t>
    </rPh>
    <rPh sb="83" eb="84">
      <t>ヒ</t>
    </rPh>
    <rPh sb="85" eb="86">
      <t>ツヅ</t>
    </rPh>
    <rPh sb="87" eb="89">
      <t>コウサイ</t>
    </rPh>
    <rPh sb="89" eb="90">
      <t>ヒ</t>
    </rPh>
    <rPh sb="91" eb="93">
      <t>ヨクセイ</t>
    </rPh>
    <rPh sb="94" eb="95">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</si>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</sst>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108373</c:v>
                </c:pt>
                <c:pt idx="1">
                  <c:v>225161</c:v>
                </c:pt>
                <c:pt idx="2">
                  <c:v>249319</c:v>
                </c:pt>
                <c:pt idx="3">
                  <c:v>171361</c:v>
                </c:pt>
                <c:pt idx="4">
                  <c:v>194349</c:v>
                </c:pt>
              </c:numCache>
            </c:numRef>
          </c:val>
          <c:smooth val="0"/>
        </c:ser>
        <c:dLbls>
          <c:showLegendKey val="0"/>
          <c:showVal val="0"/>
          <c:showCatName val="0"/>
          <c:showSerName val="0"/>
          <c:showPercent val="0"/>
          <c:showBubbleSize val="0"/>
        </c:dLbls>
        <c:marker val="1"/>
        <c:smooth val="0"/>
        <c:axId val="170278272"/>
        <c:axId val="170280448"/>
      </c:lineChart>
      <c:catAx>
        <c:axId val="170278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80448"/>
        <c:crosses val="autoZero"/>
        <c:auto val="1"/>
        <c:lblAlgn val="ctr"/>
        <c:lblOffset val="100"/>
        <c:tickLblSkip val="1"/>
        <c:tickMarkSkip val="1"/>
        <c:noMultiLvlLbl val="0"/>
      </c:catAx>
      <c:valAx>
        <c:axId val="1702804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7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c:v>
                </c:pt>
                <c:pt idx="1">
                  <c:v>5.0199999999999996</c:v>
                </c:pt>
                <c:pt idx="2">
                  <c:v>4.08</c:v>
                </c:pt>
                <c:pt idx="3">
                  <c:v>4.5999999999999996</c:v>
                </c:pt>
                <c:pt idx="4">
                  <c:v>4.67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18.54</c:v>
                </c:pt>
                <c:pt idx="1">
                  <c:v>21.53</c:v>
                </c:pt>
                <c:pt idx="2">
                  <c:v>17.95</c:v>
                </c:pt>
                <c:pt idx="3">
                  <c:v>20.05</c:v>
                </c:pt>
                <c:pt idx="4">
                  <c:v>20</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5129344"/>
        <c:axId val="13500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-1.86</c:v>
                </c:pt>
                <c:pt idx="1">
                  <c:v>0.76</c:v>
                </c:pt>
                <c:pt idx="2">
                  <c:v>-7.34</c:v>
                </c:pt>
                <c:pt idx="3">
                  <c:v>0.57999999999999996</c:v>
                </c:pt>
                <c:pt idx="4">
                  <c:v>-3.04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5129344"/>
        <c:axId val="135008640"/>
      </c:lineChart>
      <c:catAx>
        <c:axId val="1351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08640"/>
        <c:crosses val="autoZero"/>
        <c:auto val="1"/>
        <c:lblAlgn val="ctr"/>
        <c:lblOffset val="100"/>
        <c:tickLblSkip val="1"/>
        <c:tickMarkSkip val="1"/>
        <c:noMultiLvlLbl val="0"/>
      </c:catAx>
      <c:valAx>
        <c:axId val="13500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国民健康保険特別会計（医科診療施設勘定）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0.14000000000000001</c:v>
                </c:pt>
                <c:pt idx="4">
                  <c:v>#N/A</c:v>
                </c:pt>
                <c:pt idx="5">
                  <c:v>0.63</c:v>
                </c:pt>
                <c:pt idx="6">
                  <c:v>#N/A</c:v>
                </c:pt>
                <c:pt idx="7">
                  <c:v>0.7</c:v>
                </c:pt>
                <c:pt idx="8">
                  <c:v>#N/A</c:v>
                </c:pt>
                <c:pt idx="9">
                  <c:v>0.56999999999999995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0.99</c:v>
                </c:pt>
                <c:pt idx="4">
                  <c:v>#N/A</c:v>
                </c:pt>
                <c:pt idx="5">
                  <c:v>0.46</c:v>
                </c:pt>
                <c:pt idx="6">
                  <c:v>#N/A</c:v>
                </c:pt>
                <c:pt idx="7">
                  <c:v>0.52</c:v>
                </c:pt>
                <c:pt idx="8">
                  <c:v>#N/A</c:v>
                </c:pt>
                <c:pt idx="9">
                  <c:v>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2.98</c:v>
                </c:pt>
                <c:pt idx="2">
                  <c:v>#N/A</c:v>
                </c:pt>
                <c:pt idx="3">
                  <c:v>2.62</c:v>
                </c:pt>
                <c:pt idx="4">
                  <c:v>#N/A</c:v>
                </c:pt>
                <c:pt idx="5">
                  <c:v>3.29</c:v>
                </c:pt>
                <c:pt idx="6">
                  <c:v>#N/A</c:v>
                </c:pt>
                <c:pt idx="7">
                  <c:v>3.85</c:v>
                </c:pt>
                <c:pt idx="8">
                  <c:v>#N/A</c:v>
                </c:pt>
                <c:pt idx="9">
                  <c:v>4.1900000000000004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c:v>
                </c:pt>
                <c:pt idx="2">
                  <c:v>#N/A</c:v>
                </c:pt>
                <c:pt idx="3">
                  <c:v>5.0199999999999996</c:v>
                </c:pt>
                <c:pt idx="4">
                  <c:v>#N/A</c:v>
                </c:pt>
                <c:pt idx="5">
                  <c:v>4.08</c:v>
                </c:pt>
                <c:pt idx="6">
                  <c:v>#N/A</c:v>
                </c:pt>
                <c:pt idx="7">
                  <c:v>4.5999999999999996</c:v>
                </c:pt>
                <c:pt idx="8">
                  <c:v>#N/A</c:v>
                </c:pt>
                <c:pt idx="9">
                  <c:v>4.67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647680"/>
        <c:axId val="142649216"/>
      </c:barChart>
      <c:catAx>
        <c:axId val="1426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649216"/>
        <c:crosses val="autoZero"/>
        <c:auto val="1"/>
        <c:lblAlgn val="ctr"/>
        <c:lblOffset val="100"/>
        <c:tickLblSkip val="1"/>
        <c:tickMarkSkip val="1"/>
        <c:noMultiLvlLbl val="0"/>
      </c:catAx>
      <c:valAx>
        <c:axId val="14264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4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448</c:v>
                </c:pt>
                <c:pt idx="5">
                  <c:v>440</c:v>
                </c:pt>
                <c:pt idx="8">
                  <c:v>468</c:v>
                </c:pt>
                <c:pt idx="11">
                  <c:v>444</c:v>
                </c:pt>
                <c:pt idx="14">
                  <c:v>440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5</c:v>
                </c:pt>
                <c:pt idx="6">
                  <c:v>2</c:v>
                </c:pt>
                <c:pt idx="9">
                  <c:v>3</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77</c:v>
                </c:pt>
                <c:pt idx="3">
                  <c:v>72</c:v>
                </c:pt>
                <c:pt idx="6">
                  <c:v>69</c:v>
                </c:pt>
                <c:pt idx="9">
                  <c:v>63</c:v>
                </c:pt>
                <c:pt idx="12">
                  <c:v>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506</c:v>
                </c:pt>
                <c:pt idx="3">
                  <c:v>492</c:v>
                </c:pt>
                <c:pt idx="6">
                  <c:v>523</c:v>
                </c:pt>
                <c:pt idx="9">
                  <c:v>484</c:v>
                </c:pt>
                <c:pt idx="12">
                  <c:v>491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244800"/>
        <c:axId val="13524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150</c:v>
                </c:pt>
                <c:pt idx="2">
                  <c:v>#N/A</c:v>
                </c:pt>
                <c:pt idx="3">
                  <c:v>#N/A</c:v>
                </c:pt>
                <c:pt idx="4">
                  <c:v>132</c:v>
                </c:pt>
                <c:pt idx="5">
                  <c:v>#N/A</c:v>
                </c:pt>
                <c:pt idx="6">
                  <c:v>#N/A</c:v>
                </c:pt>
                <c:pt idx="7">
                  <c:v>129</c:v>
                </c:pt>
                <c:pt idx="8">
                  <c:v>#N/A</c:v>
                </c:pt>
                <c:pt idx="9">
                  <c:v>#N/A</c:v>
                </c:pt>
                <c:pt idx="10">
                  <c:v>109</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244800"/>
        <c:axId val="135246976"/>
      </c:lineChart>
      <c:catAx>
        <c:axId val="1352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46976"/>
        <c:crosses val="autoZero"/>
        <c:auto val="1"/>
        <c:lblAlgn val="ctr"/>
        <c:lblOffset val="100"/>
        <c:tickLblSkip val="1"/>
        <c:tickMarkSkip val="1"/>
        <c:noMultiLvlLbl val="0"/>
      </c:catAx>
      <c:valAx>
        <c:axId val="13524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3790</c:v>
                </c:pt>
                <c:pt idx="5">
                  <c:v>4051</c:v>
                </c:pt>
                <c:pt idx="8">
                  <c:v>4884</c:v>
                </c:pt>
                <c:pt idx="11">
                  <c:v>5134</c:v>
                </c:pt>
                <c:pt idx="14">
                  <c:v>5401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560</c:v>
                </c:pt>
                <c:pt idx="5">
                  <c:v>605</c:v>
                </c:pt>
                <c:pt idx="8">
                  <c:v>729</c:v>
                </c:pt>
                <c:pt idx="11">
                  <c:v>695</c:v>
                </c:pt>
                <c:pt idx="14">
                  <c:v>796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2278</c:v>
                </c:pt>
                <c:pt idx="5">
                  <c:v>2644</c:v>
                </c:pt>
                <c:pt idx="8">
                  <c:v>2918</c:v>
                </c:pt>
                <c:pt idx="11">
                  <c:v>3199</c:v>
                </c:pt>
                <c:pt idx="14">
                  <c:v>3458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999</c:v>
                </c:pt>
                <c:pt idx="3">
                  <c:v>967</c:v>
                </c:pt>
                <c:pt idx="6">
                  <c:v>893</c:v>
                </c:pt>
                <c:pt idx="9">
                  <c:v>858</c:v>
                </c:pt>
                <c:pt idx="12">
                  <c:v>839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c:v>
                </c:pt>
                <c:pt idx="3">
                  <c:v>15</c:v>
                </c:pt>
                <c:pt idx="6">
                  <c:v>13</c:v>
                </c:pt>
                <c:pt idx="9">
                  <c:v>11</c:v>
                </c:pt>
                <c:pt idx="12">
                  <c:v>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447</c:v>
                </c:pt>
                <c:pt idx="3">
                  <c:v>391</c:v>
                </c:pt>
                <c:pt idx="6">
                  <c:v>342</c:v>
                </c:pt>
                <c:pt idx="9">
                  <c:v>288</c:v>
                </c:pt>
                <c:pt idx="12">
                  <c:v>239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c:v>
                </c:pt>
                <c:pt idx="3">
                  <c:v>7</c:v>
                </c:pt>
                <c:pt idx="6">
                  <c:v>5</c:v>
                </c:pt>
                <c:pt idx="9">
                  <c:v>2</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5196</c:v>
                </c:pt>
                <c:pt idx="3">
                  <c:v>6019</c:v>
                </c:pt>
                <c:pt idx="6">
                  <c:v>7032</c:v>
                </c:pt>
                <c:pt idx="9">
                  <c:v>7559</c:v>
                </c:pt>
                <c:pt idx="12">
                  <c:v>8201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198592"/>
        <c:axId val="13522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c:v>
                </c:pt>
                <c:pt idx="2">
                  <c:v>#N/A</c:v>
                </c:pt>
                <c:pt idx="3">
                  <c:v>#N/A</c:v>
                </c:pt>
                <c:pt idx="4">
                  <c:v>98</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198592"/>
        <c:axId val="135229440"/>
      </c:lineChart>
      <c:catAx>
        <c:axId val="1351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229440"/>
        <c:crosses val="autoZero"/>
        <c:auto val="1"/>
        <c:lblAlgn val="ctr"/>
        <c:lblOffset val="100"/>
        <c:tickLblSkip val="1"/>
        <c:tickMarkSkip val="1"/>
        <c:noMultiLvlLbl val="0"/>
      </c:catAx>
      <c:valAx>
        <c:axId val="13522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9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3522304"/>
        <c:axId val="83524224"/>
      </c:scatterChart>
      <c:valAx>
        <c:axId val="8352230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524224"/>
        <c:crosses val="autoZero"/>
        <c:crossBetween val="midCat"/>
      </c:valAx>
      <c:valAx>
        <c:axId val="835242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522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6.9</c:v>
                </c:pt>
                <c:pt idx="2">
                  <c:v>4.9000000000000004</c:v>
                </c:pt>
                <c:pt idx="3">
                  <c:v>4.4000000000000004</c:v>
                </c:pt>
                <c:pt idx="4">
                  <c:v>4.2</c:v>
                </c:pt>
              </c:numCache>
            </c:numRef>
          </c:xVal>
          <c:yVal>
            <c:numRef>
              <c:f>公会計指標分析・財政指標組合せ分析表!$K$73:$O$73</c:f>
              <c:numCache>
                <c:formatCode>#,##0.0;"▲ "#,##0.0</c:formatCode>
                <c:ptCount val="5"/>
                <c:pt idx="0">
                  <c:v>1.5</c:v>
                </c:pt>
                <c:pt idx="1">
                  <c:v>3.5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44688719655597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96403732707146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5160704"/>
        <c:axId val="85162624"/>
      </c:scatterChart>
      <c:valAx>
        <c:axId val="85160704"/>
        <c:scaling>
          <c:orientation val="minMax"/>
          <c:max val="11.2"/>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162624"/>
        <c:crosses val="autoZero"/>
        <c:crossBetween val="midCat"/>
      </c:valAx>
      <c:valAx>
        <c:axId val="85162624"/>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160704"/>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6,637
6,629
204.90
5,846,540
5,687,590
144,450
3,090,611
8,200,953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類似団体と比較して</a:t>
          </a:r>
          <a:r>
            <a:rPr kumimoji="1" lang="en-US" altLang="ja-JP" sz="1300" baseline="0">
              <a:latin typeface="ＭＳ Ｐゴシック"/>
            </a:rPr>
            <a:t>0.05</a:t>
          </a:r>
          <a:r>
            <a:rPr kumimoji="1" lang="ja-JP" altLang="en-US" sz="1300" baseline="0">
              <a:latin typeface="ＭＳ Ｐゴシック"/>
            </a:rPr>
            <a:t>ポイント下回っており、景気の低迷や人口減少により自主財源である町税の伸びが見込めないことが大きな要因となっている。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112485</xdr:rowOff>
    </xdr:to>
    <xdr:cxnSp macro="">
      <xdr:nvCxnSpPr>
        <xdr:cNvPr id="69" name="直線コネクタ 68"/>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2" name="直線コネクタ 71"/>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8" name="直線コネクタ 77"/>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人件費の抑制などに努めた結果、類似団体と比較して</a:t>
          </a:r>
          <a:r>
            <a:rPr kumimoji="1" lang="en-US" altLang="ja-JP" sz="1300">
              <a:latin typeface="ＭＳ Ｐゴシック"/>
            </a:rPr>
            <a:t>3.3</a:t>
          </a:r>
          <a:r>
            <a:rPr kumimoji="1" lang="ja-JP" altLang="en-US" sz="1300">
              <a:latin typeface="ＭＳ Ｐゴシック"/>
            </a:rPr>
            <a:t>ポイント下回っているが、近年数値は増加傾向にある。</a:t>
          </a:r>
          <a:endParaRPr kumimoji="1" lang="en-US" altLang="ja-JP" sz="1300">
            <a:latin typeface="ＭＳ Ｐゴシック"/>
          </a:endParaRPr>
        </a:p>
        <a:p>
          <a:r>
            <a:rPr kumimoji="1" lang="ja-JP" altLang="en-US" sz="1300">
              <a:latin typeface="ＭＳ Ｐゴシック"/>
            </a:rPr>
            <a:t>　新しく建設した施設等に係る経費の増加が影響しており、起債の償還額も増加する見込みであることから、計画的な事務の執行と効率化を図る中から、引き続き経常経費の削減に努める。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153162</xdr:rowOff>
    </xdr:to>
    <xdr:cxnSp macro="">
      <xdr:nvCxnSpPr>
        <xdr:cNvPr id="130" name="直線コネクタ 129"/>
        <xdr:cNvCxnSpPr/>
      </xdr:nvCxnSpPr>
      <xdr:spPr>
        <a:xfrm>
          <a:off x="4114800" y="1051509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61</xdr:row>
      <xdr:rowOff>85598</xdr:rowOff>
    </xdr:to>
    <xdr:cxnSp macro="">
      <xdr:nvCxnSpPr>
        <xdr:cNvPr id="133" name="直線コネクタ 132"/>
        <xdr:cNvCxnSpPr/>
      </xdr:nvCxnSpPr>
      <xdr:spPr>
        <a:xfrm flipV="1">
          <a:off x="3225800" y="1051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61</xdr:row>
      <xdr:rowOff>85598</xdr:rowOff>
    </xdr:to>
    <xdr:cxnSp macro="">
      <xdr:nvCxnSpPr>
        <xdr:cNvPr id="136" name="直線コネクタ 135"/>
        <xdr:cNvCxnSpPr/>
      </xdr:nvCxnSpPr>
      <xdr:spPr>
        <a:xfrm>
          <a:off x="2336800" y="104523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60</xdr:row>
      <xdr:rowOff>165354</xdr:rowOff>
    </xdr:to>
    <xdr:cxnSp macro="">
      <xdr:nvCxnSpPr>
        <xdr:cNvPr id="139" name="直線コネクタ 138"/>
        <xdr:cNvCxnSpPr/>
      </xdr:nvCxnSpPr>
      <xdr:spPr>
        <a:xfrm>
          <a:off x="1447800" y="103606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102362</xdr:rowOff>
    </xdr:from>
    <xdr:to>
      <xdr:col>7</xdr:col>
      <xdr:colOff>203200</xdr:colOff>
      <xdr:row>62</xdr:row>
      <xdr:rowOff>32512</xdr:rowOff>
    </xdr:to>
    <xdr:sp macro="" textlink="">
      <xdr:nvSpPr>
        <xdr:cNvPr id="149" name="円/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51" name="円/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3" name="円/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5" name="円/楕円 154"/>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6" name="テキスト ボックス 155"/>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7" name="円/楕円 156"/>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134637</xdr:rowOff>
    </xdr:from>
    <xdr:ext cx="762000" cy="259045"/>
    <xdr:sp macro="" textlink="">
      <xdr:nvSpPr>
        <xdr:cNvPr id="158" name="テキスト ボックス 157"/>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[260,288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類似団体内平均値と比較して、</a:t>
          </a:r>
          <a:r>
            <a:rPr kumimoji="1" lang="en-US" altLang="ja-JP" sz="1300">
              <a:latin typeface="ＭＳ Ｐゴシック"/>
            </a:rPr>
            <a:t>9,198</a:t>
          </a:r>
          <a:r>
            <a:rPr kumimoji="1" lang="ja-JP" altLang="en-US" sz="1300">
              <a:latin typeface="ＭＳ Ｐゴシック"/>
            </a:rPr>
            <a:t>円下回っているが、今後、公共施設全般にわたり、維持補修経費の増加も見込まれることから、引き続き計画的な事務の執行と経費削減に努める。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35858</xdr:rowOff>
    </xdr:from>
    <xdr:to>
      <xdr:col>7</xdr:col>
      <xdr:colOff>152400</xdr:colOff>
      <xdr:row>84</xdr:row>
      <xdr:rowOff>43492</xdr:rowOff>
    </xdr:to>
    <xdr:cxnSp macro="">
      <xdr:nvCxnSpPr>
        <xdr:cNvPr id="193" name="直線コネクタ 192"/>
        <xdr:cNvCxnSpPr/>
      </xdr:nvCxnSpPr>
      <xdr:spPr>
        <a:xfrm>
          <a:off x="4114800" y="14437658"/>
          <a:ext cx="838200" cy="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150836</xdr:rowOff>
    </xdr:from>
    <xdr:to>
      <xdr:col>6</xdr:col>
      <xdr:colOff>0</xdr:colOff>
      <xdr:row>84</xdr:row>
      <xdr:rowOff>35858</xdr:rowOff>
    </xdr:to>
    <xdr:cxnSp macro="">
      <xdr:nvCxnSpPr>
        <xdr:cNvPr id="196" name="直線コネクタ 195"/>
        <xdr:cNvCxnSpPr/>
      </xdr:nvCxnSpPr>
      <xdr:spPr>
        <a:xfrm>
          <a:off x="3225800" y="14381186"/>
          <a:ext cx="889000" cy="5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70210</xdr:rowOff>
    </xdr:from>
    <xdr:to>
      <xdr:col>4</xdr:col>
      <xdr:colOff>482600</xdr:colOff>
      <xdr:row>83</xdr:row>
      <xdr:rowOff>150836</xdr:rowOff>
    </xdr:to>
    <xdr:cxnSp macro="">
      <xdr:nvCxnSpPr>
        <xdr:cNvPr id="199" name="直線コネクタ 198"/>
        <xdr:cNvCxnSpPr/>
      </xdr:nvCxnSpPr>
      <xdr:spPr>
        <a:xfrm>
          <a:off x="2336800" y="14300560"/>
          <a:ext cx="889000" cy="8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15177</xdr:rowOff>
    </xdr:from>
    <xdr:to>
      <xdr:col>3</xdr:col>
      <xdr:colOff>279400</xdr:colOff>
      <xdr:row>83</xdr:row>
      <xdr:rowOff>70210</xdr:rowOff>
    </xdr:to>
    <xdr:cxnSp macro="">
      <xdr:nvCxnSpPr>
        <xdr:cNvPr id="202" name="直線コネクタ 201"/>
        <xdr:cNvCxnSpPr/>
      </xdr:nvCxnSpPr>
      <xdr:spPr>
        <a:xfrm>
          <a:off x="1447800" y="14245527"/>
          <a:ext cx="889000" cy="5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164142</xdr:rowOff>
    </xdr:from>
    <xdr:to>
      <xdr:col>7</xdr:col>
      <xdr:colOff>203200</xdr:colOff>
      <xdr:row>84</xdr:row>
      <xdr:rowOff>94292</xdr:rowOff>
    </xdr:to>
    <xdr:sp macro="" textlink="">
      <xdr:nvSpPr>
        <xdr:cNvPr id="212" name="円/楕円 211"/>
        <xdr:cNvSpPr/>
      </xdr:nvSpPr>
      <xdr:spPr>
        <a:xfrm>
          <a:off x="4902200" y="143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9219</xdr:rowOff>
    </xdr:from>
    <xdr:ext cx="762000" cy="259045"/>
    <xdr:sp macro="" textlink="">
      <xdr:nvSpPr>
        <xdr:cNvPr id="213" name="人件費・物件費等の状況該当値テキスト"/>
        <xdr:cNvSpPr txBox="1"/>
      </xdr:nvSpPr>
      <xdr:spPr>
        <a:xfrm>
          <a:off x="5041900" y="1423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260,288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156508</xdr:rowOff>
    </xdr:from>
    <xdr:to>
      <xdr:col>6</xdr:col>
      <xdr:colOff>50800</xdr:colOff>
      <xdr:row>84</xdr:row>
      <xdr:rowOff>86658</xdr:rowOff>
    </xdr:to>
    <xdr:sp macro="" textlink="">
      <xdr:nvSpPr>
        <xdr:cNvPr id="214" name="円/楕円 213"/>
        <xdr:cNvSpPr/>
      </xdr:nvSpPr>
      <xdr:spPr>
        <a:xfrm>
          <a:off x="4064000" y="143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96835</xdr:rowOff>
    </xdr:from>
    <xdr:ext cx="736600" cy="259045"/>
    <xdr:sp macro="" textlink="">
      <xdr:nvSpPr>
        <xdr:cNvPr id="215" name="テキスト ボックス 214"/>
        <xdr:cNvSpPr txBox="1"/>
      </xdr:nvSpPr>
      <xdr:spPr>
        <a:xfrm>
          <a:off x="3733800" y="1415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258,390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100036</xdr:rowOff>
    </xdr:from>
    <xdr:to>
      <xdr:col>4</xdr:col>
      <xdr:colOff>533400</xdr:colOff>
      <xdr:row>84</xdr:row>
      <xdr:rowOff>30186</xdr:rowOff>
    </xdr:to>
    <xdr:sp macro="" textlink="">
      <xdr:nvSpPr>
        <xdr:cNvPr id="216" name="円/楕円 215"/>
        <xdr:cNvSpPr/>
      </xdr:nvSpPr>
      <xdr:spPr>
        <a:xfrm>
          <a:off x="3175000" y="143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40363</xdr:rowOff>
    </xdr:from>
    <xdr:ext cx="762000" cy="259045"/>
    <xdr:sp macro="" textlink="">
      <xdr:nvSpPr>
        <xdr:cNvPr id="217" name="テキスト ボックス 216"/>
        <xdr:cNvSpPr txBox="1"/>
      </xdr:nvSpPr>
      <xdr:spPr>
        <a:xfrm>
          <a:off x="2844800" y="140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244,348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19410</xdr:rowOff>
    </xdr:from>
    <xdr:to>
      <xdr:col>3</xdr:col>
      <xdr:colOff>330200</xdr:colOff>
      <xdr:row>83</xdr:row>
      <xdr:rowOff>121010</xdr:rowOff>
    </xdr:to>
    <xdr:sp macro="" textlink="">
      <xdr:nvSpPr>
        <xdr:cNvPr id="218" name="円/楕円 217"/>
        <xdr:cNvSpPr/>
      </xdr:nvSpPr>
      <xdr:spPr>
        <a:xfrm>
          <a:off x="2286000" y="14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131187</xdr:rowOff>
    </xdr:from>
    <xdr:ext cx="762000" cy="259045"/>
    <xdr:sp macro="" textlink="">
      <xdr:nvSpPr>
        <xdr:cNvPr id="219" name="テキスト ボックス 218"/>
        <xdr:cNvSpPr txBox="1"/>
      </xdr:nvSpPr>
      <xdr:spPr>
        <a:xfrm>
          <a:off x="1955800" y="140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135827</xdr:rowOff>
    </xdr:from>
    <xdr:to>
      <xdr:col>2</xdr:col>
      <xdr:colOff>127000</xdr:colOff>
      <xdr:row>83</xdr:row>
      <xdr:rowOff>65977</xdr:rowOff>
    </xdr:to>
    <xdr:sp macro="" textlink="">
      <xdr:nvSpPr>
        <xdr:cNvPr id="220" name="円/楕円 219"/>
        <xdr:cNvSpPr/>
      </xdr:nvSpPr>
      <xdr:spPr>
        <a:xfrm>
          <a:off x="1397000" y="141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76154</xdr:rowOff>
    </xdr:from>
    <xdr:ext cx="762000" cy="259045"/>
    <xdr:sp macro="" textlink="">
      <xdr:nvSpPr>
        <xdr:cNvPr id="221" name="テキスト ボックス 220"/>
        <xdr:cNvSpPr txBox="1"/>
      </xdr:nvSpPr>
      <xdr:spPr>
        <a:xfrm>
          <a:off x="1066800" y="139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年度は東日本大震災の復興財源に充てるため、国家公務員給与の改定及び臨時特例により、</a:t>
          </a:r>
          <a:r>
            <a:rPr kumimoji="1" lang="en-US" altLang="ja-JP" sz="1300">
              <a:latin typeface="ＭＳ Ｐゴシック"/>
            </a:rPr>
            <a:t>100</a:t>
          </a:r>
          <a:r>
            <a:rPr kumimoji="1" lang="ja-JP" altLang="en-US" sz="1300">
              <a:latin typeface="ＭＳ Ｐゴシック"/>
            </a:rPr>
            <a:t>ポイントを上回っているが、平成</a:t>
          </a:r>
          <a:r>
            <a:rPr kumimoji="1" lang="en-US" altLang="ja-JP" sz="1300">
              <a:latin typeface="ＭＳ Ｐゴシック"/>
            </a:rPr>
            <a:t>25</a:t>
          </a:r>
          <a:r>
            <a:rPr kumimoji="1" lang="ja-JP" altLang="en-US" sz="1300">
              <a:latin typeface="ＭＳ Ｐゴシック"/>
            </a:rPr>
            <a:t>年度より、その措置が終了したことにより、例年並みの数値に戻っている。</a:t>
          </a:r>
          <a:endParaRPr kumimoji="1" lang="en-US" altLang="ja-JP" sz="1300">
            <a:latin typeface="ＭＳ Ｐゴシック"/>
          </a:endParaRPr>
        </a:p>
        <a:p>
          <a:r>
            <a:rPr kumimoji="1" lang="ja-JP" altLang="en-US" sz="1300">
              <a:latin typeface="ＭＳ Ｐゴシック"/>
            </a:rPr>
            <a:t>　職員の年齢構成の変動により指数が変動するため、引き続き適正な給与水準の維持に努めていく。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96096</xdr:rowOff>
    </xdr:to>
    <xdr:cxnSp macro="">
      <xdr:nvCxnSpPr>
        <xdr:cNvPr id="255" name="直線コネクタ 254"/>
        <xdr:cNvCxnSpPr/>
      </xdr:nvCxnSpPr>
      <xdr:spPr>
        <a:xfrm>
          <a:off x="16179800" y="1459695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152400</xdr:rowOff>
    </xdr:to>
    <xdr:cxnSp macro="">
      <xdr:nvCxnSpPr>
        <xdr:cNvPr id="258" name="直線コネクタ 257"/>
        <xdr:cNvCxnSpPr/>
      </xdr:nvCxnSpPr>
      <xdr:spPr>
        <a:xfrm flipV="1">
          <a:off x="15290800" y="145969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152400</xdr:rowOff>
    </xdr:to>
    <xdr:cxnSp macro="">
      <xdr:nvCxnSpPr>
        <xdr:cNvPr id="261" name="直線コネクタ 260"/>
        <xdr:cNvCxnSpPr/>
      </xdr:nvCxnSpPr>
      <xdr:spPr>
        <a:xfrm>
          <a:off x="14401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110066</xdr:rowOff>
    </xdr:to>
    <xdr:cxnSp macro="">
      <xdr:nvCxnSpPr>
        <xdr:cNvPr id="264" name="直線コネクタ 263"/>
        <xdr:cNvCxnSpPr/>
      </xdr:nvCxnSpPr>
      <xdr:spPr>
        <a:xfrm flipV="1">
          <a:off x="13512800" y="1469347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4" name="円/楕円 273"/>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61823</xdr:rowOff>
    </xdr:from>
    <xdr:ext cx="762000" cy="259045"/>
    <xdr:sp macro="" textlink="">
      <xdr:nvSpPr>
        <xdr:cNvPr id="275"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6" name="円/楕円 275"/>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77" name="テキスト ボックス 276"/>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8" name="円/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69427</xdr:rowOff>
    </xdr:from>
    <xdr:to>
      <xdr:col>21</xdr:col>
      <xdr:colOff>50800</xdr:colOff>
      <xdr:row>85</xdr:row>
      <xdr:rowOff>171027</xdr:rowOff>
    </xdr:to>
    <xdr:sp macro="" textlink="">
      <xdr:nvSpPr>
        <xdr:cNvPr id="280" name="円/楕円 279"/>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81" name="テキスト ボックス 280"/>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2" name="円/楕円 281"/>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3" name="テキスト ボックス 28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定員適正化計画等に基づいた定員管理を継続して行っていることで、類似団体内平均値を下回っている。引き続き計画的な職員採用を堅持し、適正な定員管理に努める。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74263</xdr:rowOff>
    </xdr:from>
    <xdr:to>
      <xdr:col>24</xdr:col>
      <xdr:colOff>558800</xdr:colOff>
      <xdr:row>60</xdr:row>
      <xdr:rowOff>95377</xdr:rowOff>
    </xdr:to>
    <xdr:cxnSp macro="">
      <xdr:nvCxnSpPr>
        <xdr:cNvPr id="314" name="直線コネクタ 313"/>
        <xdr:cNvCxnSpPr/>
      </xdr:nvCxnSpPr>
      <xdr:spPr>
        <a:xfrm flipV="1">
          <a:off x="16179800" y="10361263"/>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69438</xdr:rowOff>
    </xdr:from>
    <xdr:to>
      <xdr:col>23</xdr:col>
      <xdr:colOff>406400</xdr:colOff>
      <xdr:row>60</xdr:row>
      <xdr:rowOff>95377</xdr:rowOff>
    </xdr:to>
    <xdr:cxnSp macro="">
      <xdr:nvCxnSpPr>
        <xdr:cNvPr id="317" name="直線コネクタ 316"/>
        <xdr:cNvCxnSpPr/>
      </xdr:nvCxnSpPr>
      <xdr:spPr>
        <a:xfrm>
          <a:off x="15290800" y="10356438"/>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42291</xdr:rowOff>
    </xdr:from>
    <xdr:to>
      <xdr:col>22</xdr:col>
      <xdr:colOff>203200</xdr:colOff>
      <xdr:row>60</xdr:row>
      <xdr:rowOff>69438</xdr:rowOff>
    </xdr:to>
    <xdr:cxnSp macro="">
      <xdr:nvCxnSpPr>
        <xdr:cNvPr id="320" name="直線コネクタ 319"/>
        <xdr:cNvCxnSpPr/>
      </xdr:nvCxnSpPr>
      <xdr:spPr>
        <a:xfrm>
          <a:off x="14401800" y="10329291"/>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20574</xdr:rowOff>
    </xdr:from>
    <xdr:to>
      <xdr:col>21</xdr:col>
      <xdr:colOff>0</xdr:colOff>
      <xdr:row>60</xdr:row>
      <xdr:rowOff>42291</xdr:rowOff>
    </xdr:to>
    <xdr:cxnSp macro="">
      <xdr:nvCxnSpPr>
        <xdr:cNvPr id="323" name="直線コネクタ 322"/>
        <xdr:cNvCxnSpPr/>
      </xdr:nvCxnSpPr>
      <xdr:spPr>
        <a:xfrm>
          <a:off x="13512800" y="1030757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23463</xdr:rowOff>
    </xdr:from>
    <xdr:to>
      <xdr:col>24</xdr:col>
      <xdr:colOff>609600</xdr:colOff>
      <xdr:row>60</xdr:row>
      <xdr:rowOff>125063</xdr:rowOff>
    </xdr:to>
    <xdr:sp macro="" textlink="">
      <xdr:nvSpPr>
        <xdr:cNvPr id="333" name="円/楕円 332"/>
        <xdr:cNvSpPr/>
      </xdr:nvSpPr>
      <xdr:spPr>
        <a:xfrm>
          <a:off x="169672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39990</xdr:rowOff>
    </xdr:from>
    <xdr:ext cx="762000" cy="259045"/>
    <xdr:sp macro="" textlink="">
      <xdr:nvSpPr>
        <xdr:cNvPr id="334" name="定員管理の状況該当値テキスト"/>
        <xdr:cNvSpPr txBox="1"/>
      </xdr:nvSpPr>
      <xdr:spPr>
        <a:xfrm>
          <a:off x="17106900" y="1015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44577</xdr:rowOff>
    </xdr:from>
    <xdr:to>
      <xdr:col>23</xdr:col>
      <xdr:colOff>457200</xdr:colOff>
      <xdr:row>60</xdr:row>
      <xdr:rowOff>146177</xdr:rowOff>
    </xdr:to>
    <xdr:sp macro="" textlink="">
      <xdr:nvSpPr>
        <xdr:cNvPr id="335" name="円/楕円 334"/>
        <xdr:cNvSpPr/>
      </xdr:nvSpPr>
      <xdr:spPr>
        <a:xfrm>
          <a:off x="16129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156354</xdr:rowOff>
    </xdr:from>
    <xdr:ext cx="736600" cy="259045"/>
    <xdr:sp macro="" textlink="">
      <xdr:nvSpPr>
        <xdr:cNvPr id="336" name="テキスト ボックス 335"/>
        <xdr:cNvSpPr txBox="1"/>
      </xdr:nvSpPr>
      <xdr:spPr>
        <a:xfrm>
          <a:off x="15798800" y="1010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18638</xdr:rowOff>
    </xdr:from>
    <xdr:to>
      <xdr:col>22</xdr:col>
      <xdr:colOff>254000</xdr:colOff>
      <xdr:row>60</xdr:row>
      <xdr:rowOff>120238</xdr:rowOff>
    </xdr:to>
    <xdr:sp macro="" textlink="">
      <xdr:nvSpPr>
        <xdr:cNvPr id="337" name="円/楕円 336"/>
        <xdr:cNvSpPr/>
      </xdr:nvSpPr>
      <xdr:spPr>
        <a:xfrm>
          <a:off x="15240000" y="103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130415</xdr:rowOff>
    </xdr:from>
    <xdr:ext cx="762000" cy="259045"/>
    <xdr:sp macro="" textlink="">
      <xdr:nvSpPr>
        <xdr:cNvPr id="338" name="テキスト ボックス 337"/>
        <xdr:cNvSpPr txBox="1"/>
      </xdr:nvSpPr>
      <xdr:spPr>
        <a:xfrm>
          <a:off x="14909800" y="100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162941</xdr:rowOff>
    </xdr:from>
    <xdr:to>
      <xdr:col>21</xdr:col>
      <xdr:colOff>50800</xdr:colOff>
      <xdr:row>60</xdr:row>
      <xdr:rowOff>93091</xdr:rowOff>
    </xdr:to>
    <xdr:sp macro="" textlink="">
      <xdr:nvSpPr>
        <xdr:cNvPr id="339" name="円/楕円 338"/>
        <xdr:cNvSpPr/>
      </xdr:nvSpPr>
      <xdr:spPr>
        <a:xfrm>
          <a:off x="14351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103268</xdr:rowOff>
    </xdr:from>
    <xdr:ext cx="762000" cy="259045"/>
    <xdr:sp macro="" textlink="">
      <xdr:nvSpPr>
        <xdr:cNvPr id="340" name="テキスト ボックス 339"/>
        <xdr:cNvSpPr txBox="1"/>
      </xdr:nvSpPr>
      <xdr:spPr>
        <a:xfrm>
          <a:off x="14020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141224</xdr:rowOff>
    </xdr:from>
    <xdr:to>
      <xdr:col>19</xdr:col>
      <xdr:colOff>533400</xdr:colOff>
      <xdr:row>60</xdr:row>
      <xdr:rowOff>71374</xdr:rowOff>
    </xdr:to>
    <xdr:sp macro="" textlink="">
      <xdr:nvSpPr>
        <xdr:cNvPr id="341" name="円/楕円 340"/>
        <xdr:cNvSpPr/>
      </xdr:nvSpPr>
      <xdr:spPr>
        <a:xfrm>
          <a:off x="13462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81551</xdr:rowOff>
    </xdr:from>
    <xdr:ext cx="762000" cy="259045"/>
    <xdr:sp macro="" textlink="">
      <xdr:nvSpPr>
        <xdr:cNvPr id="342" name="テキスト ボックス 341"/>
        <xdr:cNvSpPr txBox="1"/>
      </xdr:nvSpPr>
      <xdr:spPr>
        <a:xfrm>
          <a:off x="13131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類似団体内平均と比較して、</a:t>
          </a:r>
          <a:r>
            <a:rPr kumimoji="1" lang="en-US" altLang="ja-JP" sz="1300">
              <a:latin typeface="ＭＳ Ｐゴシック"/>
            </a:rPr>
            <a:t>4.3</a:t>
          </a:r>
          <a:r>
            <a:rPr kumimoji="1" lang="ja-JP" altLang="en-US" sz="1300">
              <a:latin typeface="ＭＳ Ｐゴシック"/>
            </a:rPr>
            <a:t>ポイント下回っており、年々減少傾向にある。</a:t>
          </a:r>
          <a:endParaRPr kumimoji="1" lang="en-US" altLang="ja-JP" sz="1300">
            <a:latin typeface="ＭＳ Ｐゴシック"/>
          </a:endParaRPr>
        </a:p>
        <a:p>
          <a:r>
            <a:rPr kumimoji="1" lang="ja-JP" altLang="en-US" sz="1300">
              <a:latin typeface="ＭＳ Ｐゴシック"/>
            </a:rPr>
            <a:t>　しかし、近年増えている地方債の発行による元金の償還が始まること、また、平成２８年度から始まった役場新庁舎整備事業や浄水場整備にかかる大型事業も予定されており、今後、比率は上昇する見込みである。</a:t>
          </a:r>
          <a:endParaRPr kumimoji="1" lang="en-US" altLang="ja-JP" sz="1300">
            <a:latin typeface="ＭＳ Ｐゴシック"/>
          </a:endParaRPr>
        </a:p>
        <a:p>
          <a:r>
            <a:rPr kumimoji="1" lang="ja-JP" altLang="en-US" sz="1300">
              <a:latin typeface="ＭＳ Ｐゴシック"/>
            </a:rPr>
            <a:t>引き続き低利率債への借換えや普通建設事業費の選択と計画的な執行、各種基金への積立を計画的に行っていくことで、公債費率上昇の抑制に努める。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98044</xdr:rowOff>
    </xdr:to>
    <xdr:cxnSp macro="">
      <xdr:nvCxnSpPr>
        <xdr:cNvPr id="373" name="直線コネクタ 372"/>
        <xdr:cNvCxnSpPr/>
      </xdr:nvCxnSpPr>
      <xdr:spPr>
        <a:xfrm flipV="1">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40</xdr:row>
      <xdr:rowOff>122174</xdr:rowOff>
    </xdr:to>
    <xdr:cxnSp macro="">
      <xdr:nvCxnSpPr>
        <xdr:cNvPr id="376" name="直線コネクタ 375"/>
        <xdr:cNvCxnSpPr/>
      </xdr:nvCxnSpPr>
      <xdr:spPr>
        <a:xfrm flipV="1">
          <a:off x="15290800" y="695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122174</xdr:rowOff>
    </xdr:from>
    <xdr:to>
      <xdr:col>22</xdr:col>
      <xdr:colOff>203200</xdr:colOff>
      <xdr:row>41</xdr:row>
      <xdr:rowOff>47244</xdr:rowOff>
    </xdr:to>
    <xdr:cxnSp macro="">
      <xdr:nvCxnSpPr>
        <xdr:cNvPr id="379" name="直線コネクタ 378"/>
        <xdr:cNvCxnSpPr/>
      </xdr:nvCxnSpPr>
      <xdr:spPr>
        <a:xfrm flipV="1">
          <a:off x="14401800" y="69801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47244</xdr:rowOff>
    </xdr:from>
    <xdr:to>
      <xdr:col>21</xdr:col>
      <xdr:colOff>0</xdr:colOff>
      <xdr:row>41</xdr:row>
      <xdr:rowOff>109982</xdr:rowOff>
    </xdr:to>
    <xdr:cxnSp macro="">
      <xdr:nvCxnSpPr>
        <xdr:cNvPr id="382" name="直線コネクタ 381"/>
        <xdr:cNvCxnSpPr/>
      </xdr:nvCxnSpPr>
      <xdr:spPr>
        <a:xfrm flipV="1">
          <a:off x="13512800" y="707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2" name="円/楕円 391"/>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3"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394" name="円/楕円 393"/>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95" name="テキスト ボックス 394"/>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71374</xdr:rowOff>
    </xdr:from>
    <xdr:to>
      <xdr:col>22</xdr:col>
      <xdr:colOff>254000</xdr:colOff>
      <xdr:row>41</xdr:row>
      <xdr:rowOff>1524</xdr:rowOff>
    </xdr:to>
    <xdr:sp macro="" textlink="">
      <xdr:nvSpPr>
        <xdr:cNvPr id="396" name="円/楕円 395"/>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11701</xdr:rowOff>
    </xdr:from>
    <xdr:ext cx="762000" cy="259045"/>
    <xdr:sp macro="" textlink="">
      <xdr:nvSpPr>
        <xdr:cNvPr id="397" name="テキスト ボックス 396"/>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167894</xdr:rowOff>
    </xdr:from>
    <xdr:to>
      <xdr:col>21</xdr:col>
      <xdr:colOff>50800</xdr:colOff>
      <xdr:row>41</xdr:row>
      <xdr:rowOff>98044</xdr:rowOff>
    </xdr:to>
    <xdr:sp macro="" textlink="">
      <xdr:nvSpPr>
        <xdr:cNvPr id="398" name="円/楕円 397"/>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108221</xdr:rowOff>
    </xdr:from>
    <xdr:ext cx="762000" cy="259045"/>
    <xdr:sp macro="" textlink="">
      <xdr:nvSpPr>
        <xdr:cNvPr id="399" name="テキスト ボックス 398"/>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0" name="円/楕円 399"/>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1" name="テキスト ボックス 400"/>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類似団体内平均や北海道平均と比較しても将来負担比率は低く推移している。</a:t>
          </a:r>
          <a:endParaRPr kumimoji="1" lang="en-US" altLang="ja-JP" sz="1300">
            <a:latin typeface="ＭＳ Ｐゴシック"/>
          </a:endParaRPr>
        </a:p>
        <a:p>
          <a:r>
            <a:rPr kumimoji="1" lang="ja-JP" altLang="en-US" sz="1300">
              <a:latin typeface="ＭＳ Ｐゴシック"/>
            </a:rPr>
            <a:t>今後控えている大型事業に向けた各種基金への積立などが計画的に行われている事が大きな要因と考えられる。しかし、近年減少傾向にあった公債費が今後増加する見込みであることから、今後も各種基金への積立を計画的に行い、将来負担比率上昇の抑制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153882</xdr:rowOff>
    </xdr:from>
    <xdr:to>
      <xdr:col>21</xdr:col>
      <xdr:colOff>0</xdr:colOff>
      <xdr:row>13</xdr:row>
      <xdr:rowOff>169968</xdr:rowOff>
    </xdr:to>
    <xdr:cxnSp macro="">
      <xdr:nvCxnSpPr>
        <xdr:cNvPr id="435" name="直線コネクタ 434"/>
        <xdr:cNvCxnSpPr/>
      </xdr:nvCxnSpPr>
      <xdr:spPr>
        <a:xfrm>
          <a:off x="13512800" y="238273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4" name="フローチャート : 判断 443"/>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51791</xdr:rowOff>
    </xdr:from>
    <xdr:ext cx="762000" cy="259045"/>
    <xdr:sp macro="" textlink="">
      <xdr:nvSpPr>
        <xdr:cNvPr id="445" name="テキスト ボックス 444"/>
        <xdr:cNvSpPr txBox="1"/>
      </xdr:nvSpPr>
      <xdr:spPr>
        <a:xfrm>
          <a:off x="13131800" y="24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119168</xdr:rowOff>
    </xdr:from>
    <xdr:to>
      <xdr:col>21</xdr:col>
      <xdr:colOff>50800</xdr:colOff>
      <xdr:row>14</xdr:row>
      <xdr:rowOff>49318</xdr:rowOff>
    </xdr:to>
    <xdr:sp macro="" textlink="">
      <xdr:nvSpPr>
        <xdr:cNvPr id="451" name="円/楕円 450"/>
        <xdr:cNvSpPr/>
      </xdr:nvSpPr>
      <xdr:spPr>
        <a:xfrm>
          <a:off x="14351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34095</xdr:rowOff>
    </xdr:from>
    <xdr:ext cx="762000" cy="259045"/>
    <xdr:sp macro="" textlink="">
      <xdr:nvSpPr>
        <xdr:cNvPr id="452" name="テキスト ボックス 451"/>
        <xdr:cNvSpPr txBox="1"/>
      </xdr:nvSpPr>
      <xdr:spPr>
        <a:xfrm>
          <a:off x="14020800" y="24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103082</xdr:rowOff>
    </xdr:from>
    <xdr:to>
      <xdr:col>19</xdr:col>
      <xdr:colOff>533400</xdr:colOff>
      <xdr:row>14</xdr:row>
      <xdr:rowOff>33232</xdr:rowOff>
    </xdr:to>
    <xdr:sp macro="" textlink="">
      <xdr:nvSpPr>
        <xdr:cNvPr id="453" name="円/楕円 452"/>
        <xdr:cNvSpPr/>
      </xdr:nvSpPr>
      <xdr:spPr>
        <a:xfrm>
          <a:off x="13462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43409</xdr:rowOff>
    </xdr:from>
    <xdr:ext cx="762000" cy="259045"/>
    <xdr:sp macro="" textlink="">
      <xdr:nvSpPr>
        <xdr:cNvPr id="454" name="テキスト ボックス 453"/>
        <xdr:cNvSpPr txBox="1"/>
      </xdr:nvSpPr>
      <xdr:spPr>
        <a:xfrm>
          <a:off x="13131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6,637
6,629
204.90
5,846,540
5,687,590
144,450
3,090,611
8,200,953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類似団体内平均値と比べて、</a:t>
          </a:r>
          <a:r>
            <a:rPr kumimoji="1" lang="en-US" altLang="ja-JP" sz="1300">
              <a:latin typeface="ＭＳ Ｐゴシック"/>
            </a:rPr>
            <a:t>1.0</a:t>
          </a:r>
          <a:r>
            <a:rPr kumimoji="1" lang="ja-JP" altLang="en-US" sz="1300">
              <a:latin typeface="ＭＳ Ｐゴシック"/>
            </a:rPr>
            <a:t>ポイント下回っているが、経常収支比率に占める割合は依然として高い。今後も定員適正化計画等に基づいた定員管理を継続して行っていくことで抑制に努めていく。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36</xdr:row>
      <xdr:rowOff>131572</xdr:rowOff>
    </xdr:to>
    <xdr:cxnSp macro="">
      <xdr:nvCxnSpPr>
        <xdr:cNvPr id="64" name="直線コネクタ 63"/>
        <xdr:cNvCxnSpPr/>
      </xdr:nvCxnSpPr>
      <xdr:spPr>
        <a:xfrm flipV="1">
          <a:off x="3987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168148</xdr:rowOff>
    </xdr:to>
    <xdr:cxnSp macro="">
      <xdr:nvCxnSpPr>
        <xdr:cNvPr id="67" name="直線コネクタ 66"/>
        <xdr:cNvCxnSpPr/>
      </xdr:nvCxnSpPr>
      <xdr:spPr>
        <a:xfrm flipV="1">
          <a:off x="3098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36</xdr:row>
      <xdr:rowOff>168148</xdr:rowOff>
    </xdr:to>
    <xdr:cxnSp macro="">
      <xdr:nvCxnSpPr>
        <xdr:cNvPr id="70" name="直線コネクタ 69"/>
        <xdr:cNvCxnSpPr/>
      </xdr:nvCxnSpPr>
      <xdr:spPr>
        <a:xfrm>
          <a:off x="2209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1270</xdr:rowOff>
    </xdr:to>
    <xdr:cxnSp macro="">
      <xdr:nvCxnSpPr>
        <xdr:cNvPr id="73" name="直線コネクタ 72"/>
        <xdr:cNvCxnSpPr/>
      </xdr:nvCxnSpPr>
      <xdr:spPr>
        <a:xfrm flipV="1">
          <a:off x="1320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3" name="円/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5" name="円/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86" name="テキスト ボックス 85"/>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89916</xdr:rowOff>
    </xdr:from>
    <xdr:to>
      <xdr:col>3</xdr:col>
      <xdr:colOff>193675</xdr:colOff>
      <xdr:row>37</xdr:row>
      <xdr:rowOff>20066</xdr:rowOff>
    </xdr:to>
    <xdr:sp macro="" textlink="">
      <xdr:nvSpPr>
        <xdr:cNvPr id="89" name="円/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90" name="テキスト ボックス 89"/>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1" name="円/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2" name="テキスト ボックス 91"/>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物件費における比率は、平成２８年度数値で類似団体内平均を</a:t>
          </a:r>
          <a:r>
            <a:rPr kumimoji="1" lang="en-US" altLang="ja-JP" sz="1300">
              <a:latin typeface="ＭＳ Ｐゴシック"/>
            </a:rPr>
            <a:t>1.6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近年オープンした観光施設等に係る管理経費などの増加が主な要因であるが、今後は、経費縮減に努めることで数値の抑制に努める。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85090</xdr:rowOff>
    </xdr:to>
    <xdr:cxnSp macro="">
      <xdr:nvCxnSpPr>
        <xdr:cNvPr id="125" name="直線コネクタ 124"/>
        <xdr:cNvCxnSpPr/>
      </xdr:nvCxnSpPr>
      <xdr:spPr>
        <a:xfrm>
          <a:off x="15671800" y="2915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17</xdr:row>
      <xdr:rowOff>1270</xdr:rowOff>
    </xdr:to>
    <xdr:cxnSp macro="">
      <xdr:nvCxnSpPr>
        <xdr:cNvPr id="128" name="直線コネクタ 127"/>
        <xdr:cNvCxnSpPr/>
      </xdr:nvCxnSpPr>
      <xdr:spPr>
        <a:xfrm>
          <a:off x="14782800" y="279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149860</xdr:rowOff>
    </xdr:to>
    <xdr:cxnSp macro="">
      <xdr:nvCxnSpPr>
        <xdr:cNvPr id="131" name="直線コネクタ 130"/>
        <xdr:cNvCxnSpPr/>
      </xdr:nvCxnSpPr>
      <xdr:spPr>
        <a:xfrm flipV="1">
          <a:off x="13893800" y="279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149860</xdr:rowOff>
    </xdr:to>
    <xdr:cxnSp macro="">
      <xdr:nvCxnSpPr>
        <xdr:cNvPr id="134" name="直線コネクタ 133"/>
        <xdr:cNvCxnSpPr/>
      </xdr:nvCxnSpPr>
      <xdr:spPr>
        <a:xfrm>
          <a:off x="13004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4" name="円/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扶助費における経常収支比率は類似団体内平均とほぼ同じ割合となっているが、今後も社会保障制度の拡充や高齢化率の上昇を要因として増加が見込まれる。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94343</xdr:rowOff>
    </xdr:to>
    <xdr:cxnSp macro="">
      <xdr:nvCxnSpPr>
        <xdr:cNvPr id="187" name="直線コネクタ 186"/>
        <xdr:cNvCxnSpPr/>
      </xdr:nvCxnSpPr>
      <xdr:spPr>
        <a:xfrm>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94343</xdr:rowOff>
    </xdr:to>
    <xdr:cxnSp macro="">
      <xdr:nvCxnSpPr>
        <xdr:cNvPr id="190" name="直線コネクタ 189"/>
        <xdr:cNvCxnSpPr/>
      </xdr:nvCxnSpPr>
      <xdr:spPr>
        <a:xfrm flipV="1">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94343</xdr:rowOff>
    </xdr:to>
    <xdr:cxnSp macro="">
      <xdr:nvCxnSpPr>
        <xdr:cNvPr id="193" name="直線コネクタ 192"/>
        <xdr:cNvCxnSpPr/>
      </xdr:nvCxnSpPr>
      <xdr:spPr>
        <a:xfrm>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xdr:rowOff>
    </xdr:to>
    <xdr:cxnSp macro="">
      <xdr:nvCxnSpPr>
        <xdr:cNvPr id="196" name="直線コネクタ 195"/>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6" name="円/楕円 205"/>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7"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8" name="円/楕円 207"/>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9" name="テキスト ボックス 208"/>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0" name="円/楕円 209"/>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1" name="テキスト ボックス 210"/>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3" name="テキスト ボックス 21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4" name="円/楕円 213"/>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5" name="テキスト ボックス 21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その他に係る経常収支比率は、類似団体内平均値とほぼ同数値で推移しているが、今後も他会計への繰出しを増加させないよう、各会計での経費の節減を行い、普通会計への負担を軽減するよう努める。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167005</xdr:rowOff>
    </xdr:from>
    <xdr:to>
      <xdr:col>24</xdr:col>
      <xdr:colOff>31750</xdr:colOff>
      <xdr:row>58</xdr:row>
      <xdr:rowOff>1270</xdr:rowOff>
    </xdr:to>
    <xdr:cxnSp macro="">
      <xdr:nvCxnSpPr>
        <xdr:cNvPr id="243" name="直線コネクタ 242"/>
        <xdr:cNvCxnSpPr/>
      </xdr:nvCxnSpPr>
      <xdr:spPr>
        <a:xfrm>
          <a:off x="15671800" y="9939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144145</xdr:rowOff>
    </xdr:from>
    <xdr:to>
      <xdr:col>22</xdr:col>
      <xdr:colOff>565150</xdr:colOff>
      <xdr:row>57</xdr:row>
      <xdr:rowOff>167005</xdr:rowOff>
    </xdr:to>
    <xdr:cxnSp macro="">
      <xdr:nvCxnSpPr>
        <xdr:cNvPr id="246" name="直線コネクタ 245"/>
        <xdr:cNvCxnSpPr/>
      </xdr:nvCxnSpPr>
      <xdr:spPr>
        <a:xfrm>
          <a:off x="14782800" y="9916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127000</xdr:rowOff>
    </xdr:from>
    <xdr:to>
      <xdr:col>21</xdr:col>
      <xdr:colOff>361950</xdr:colOff>
      <xdr:row>57</xdr:row>
      <xdr:rowOff>144145</xdr:rowOff>
    </xdr:to>
    <xdr:cxnSp macro="">
      <xdr:nvCxnSpPr>
        <xdr:cNvPr id="249" name="直線コネクタ 248"/>
        <xdr:cNvCxnSpPr/>
      </xdr:nvCxnSpPr>
      <xdr:spPr>
        <a:xfrm>
          <a:off x="13893800" y="9899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127000</xdr:rowOff>
    </xdr:from>
    <xdr:to>
      <xdr:col>20</xdr:col>
      <xdr:colOff>158750</xdr:colOff>
      <xdr:row>57</xdr:row>
      <xdr:rowOff>132715</xdr:rowOff>
    </xdr:to>
    <xdr:cxnSp macro="">
      <xdr:nvCxnSpPr>
        <xdr:cNvPr id="252" name="直線コネクタ 251"/>
        <xdr:cNvCxnSpPr/>
      </xdr:nvCxnSpPr>
      <xdr:spPr>
        <a:xfrm flipV="1">
          <a:off x="13004800" y="98996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62" name="円/楕円 261"/>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93997</xdr:rowOff>
    </xdr:from>
    <xdr:ext cx="762000" cy="259045"/>
    <xdr:sp macro="" textlink="">
      <xdr:nvSpPr>
        <xdr:cNvPr id="263" name="その他該当値テキスト"/>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116205</xdr:rowOff>
    </xdr:from>
    <xdr:to>
      <xdr:col>22</xdr:col>
      <xdr:colOff>615950</xdr:colOff>
      <xdr:row>58</xdr:row>
      <xdr:rowOff>46355</xdr:rowOff>
    </xdr:to>
    <xdr:sp macro="" textlink="">
      <xdr:nvSpPr>
        <xdr:cNvPr id="264" name="円/楕円 263"/>
        <xdr:cNvSpPr/>
      </xdr:nvSpPr>
      <xdr:spPr>
        <a:xfrm>
          <a:off x="15621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56532</xdr:rowOff>
    </xdr:from>
    <xdr:ext cx="736600" cy="259045"/>
    <xdr:sp macro="" textlink="">
      <xdr:nvSpPr>
        <xdr:cNvPr id="265" name="テキスト ボックス 264"/>
        <xdr:cNvSpPr txBox="1"/>
      </xdr:nvSpPr>
      <xdr:spPr>
        <a:xfrm>
          <a:off x="15290800" y="965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93345</xdr:rowOff>
    </xdr:from>
    <xdr:to>
      <xdr:col>21</xdr:col>
      <xdr:colOff>412750</xdr:colOff>
      <xdr:row>58</xdr:row>
      <xdr:rowOff>23495</xdr:rowOff>
    </xdr:to>
    <xdr:sp macro="" textlink="">
      <xdr:nvSpPr>
        <xdr:cNvPr id="266" name="円/楕円 265"/>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33672</xdr:rowOff>
    </xdr:from>
    <xdr:ext cx="762000" cy="259045"/>
    <xdr:sp macro="" textlink="">
      <xdr:nvSpPr>
        <xdr:cNvPr id="267" name="テキスト ボックス 266"/>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76200</xdr:rowOff>
    </xdr:from>
    <xdr:to>
      <xdr:col>20</xdr:col>
      <xdr:colOff>209550</xdr:colOff>
      <xdr:row>58</xdr:row>
      <xdr:rowOff>6350</xdr:rowOff>
    </xdr:to>
    <xdr:sp macro="" textlink="">
      <xdr:nvSpPr>
        <xdr:cNvPr id="268" name="円/楕円 267"/>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16527</xdr:rowOff>
    </xdr:from>
    <xdr:ext cx="762000" cy="259045"/>
    <xdr:sp macro="" textlink="">
      <xdr:nvSpPr>
        <xdr:cNvPr id="269" name="テキスト ボックス 268"/>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81915</xdr:rowOff>
    </xdr:from>
    <xdr:to>
      <xdr:col>19</xdr:col>
      <xdr:colOff>6350</xdr:colOff>
      <xdr:row>58</xdr:row>
      <xdr:rowOff>12065</xdr:rowOff>
    </xdr:to>
    <xdr:sp macro="" textlink="">
      <xdr:nvSpPr>
        <xdr:cNvPr id="270" name="円/楕円 269"/>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22242</xdr:rowOff>
    </xdr:from>
    <xdr:ext cx="762000" cy="259045"/>
    <xdr:sp macro="" textlink="">
      <xdr:nvSpPr>
        <xdr:cNvPr id="271" name="テキスト ボックス 270"/>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平成２８年度数値で類似団体内平均とほぼ同数値となっているが、補助費が占める数値は上昇傾向にあることから、今後は補助金等の見直しを行っていくことで、縮減、削減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24130</xdr:rowOff>
    </xdr:to>
    <xdr:cxnSp macro="">
      <xdr:nvCxnSpPr>
        <xdr:cNvPr id="301" name="直線コネクタ 300"/>
        <xdr:cNvCxnSpPr/>
      </xdr:nvCxnSpPr>
      <xdr:spPr>
        <a:xfrm>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154432</xdr:rowOff>
    </xdr:to>
    <xdr:cxnSp macro="">
      <xdr:nvCxnSpPr>
        <xdr:cNvPr id="304" name="直線コネクタ 303"/>
        <xdr:cNvCxnSpPr/>
      </xdr:nvCxnSpPr>
      <xdr:spPr>
        <a:xfrm flipV="1">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154432</xdr:rowOff>
    </xdr:to>
    <xdr:cxnSp macro="">
      <xdr:nvCxnSpPr>
        <xdr:cNvPr id="307" name="直線コネクタ 306"/>
        <xdr:cNvCxnSpPr/>
      </xdr:nvCxnSpPr>
      <xdr:spPr>
        <a:xfrm>
          <a:off x="13893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122428</xdr:rowOff>
    </xdr:to>
    <xdr:cxnSp macro="">
      <xdr:nvCxnSpPr>
        <xdr:cNvPr id="310" name="直線コネクタ 309"/>
        <xdr:cNvCxnSpPr/>
      </xdr:nvCxnSpPr>
      <xdr:spPr>
        <a:xfrm>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0" name="円/楕円 31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2" name="円/楕円 321"/>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3" name="テキスト ボックス 322"/>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4" name="円/楕円 32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5" name="テキスト ボックス 32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6" name="円/楕円 32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27" name="テキスト ボックス 32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8" name="円/楕円 32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9" name="テキスト ボックス 328"/>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公債費に係る比率は近年減少傾向にあり、類似団体内平均は平成</a:t>
          </a:r>
          <a:r>
            <a:rPr kumimoji="1" lang="en-US" altLang="ja-JP" sz="1300">
              <a:latin typeface="ＭＳ Ｐゴシック"/>
            </a:rPr>
            <a:t>28</a:t>
          </a:r>
          <a:r>
            <a:rPr kumimoji="1" lang="ja-JP" altLang="en-US" sz="1300">
              <a:latin typeface="ＭＳ Ｐゴシック"/>
            </a:rPr>
            <a:t>年度数値で</a:t>
          </a:r>
          <a:r>
            <a:rPr kumimoji="1" lang="en-US" altLang="ja-JP" sz="1300">
              <a:latin typeface="ＭＳ Ｐゴシック"/>
            </a:rPr>
            <a:t>4.1</a:t>
          </a:r>
          <a:r>
            <a:rPr kumimoji="1" lang="ja-JP" altLang="en-US" sz="1300">
              <a:latin typeface="ＭＳ Ｐゴシック"/>
            </a:rPr>
            <a:t>ポイント下回っている。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しかし、</a:t>
          </a:r>
          <a:r>
            <a:rPr kumimoji="1" lang="ja-JP" altLang="ja-JP" sz="1300">
              <a:solidFill>
                <a:schemeClr val="dk1"/>
              </a:solidFill>
              <a:effectLst/>
              <a:latin typeface="+mn-lt"/>
              <a:ea typeface="+mn-ea"/>
              <a:cs typeface="+mn-cs"/>
            </a:rPr>
            <a:t>平成２８年度から始まった役場新庁舎整備事業や浄水場整備にかかる大型事業も予定されており、今後、</a:t>
          </a:r>
          <a:r>
            <a:rPr kumimoji="1" lang="ja-JP" altLang="en-US" sz="1300">
              <a:solidFill>
                <a:schemeClr val="dk1"/>
              </a:solidFill>
              <a:effectLst/>
              <a:latin typeface="+mn-lt"/>
              <a:ea typeface="+mn-ea"/>
              <a:cs typeface="+mn-cs"/>
            </a:rPr>
            <a:t>公債費は増加する見込みであるので、計画的な地方債の発行と減債基金等の基金の運用を計画的に行っていくことで抑制に努める。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33274</xdr:rowOff>
    </xdr:to>
    <xdr:cxnSp macro="">
      <xdr:nvCxnSpPr>
        <xdr:cNvPr id="359" name="直線コネクタ 358"/>
        <xdr:cNvCxnSpPr/>
      </xdr:nvCxnSpPr>
      <xdr:spPr>
        <a:xfrm>
          <a:off x="3987800" y="13216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88137</xdr:rowOff>
    </xdr:to>
    <xdr:cxnSp macro="">
      <xdr:nvCxnSpPr>
        <xdr:cNvPr id="362" name="直線コネクタ 361"/>
        <xdr:cNvCxnSpPr/>
      </xdr:nvCxnSpPr>
      <xdr:spPr>
        <a:xfrm flipV="1">
          <a:off x="3098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88137</xdr:rowOff>
    </xdr:to>
    <xdr:cxnSp macro="">
      <xdr:nvCxnSpPr>
        <xdr:cNvPr id="365" name="直線コネクタ 364"/>
        <xdr:cNvCxnSpPr/>
      </xdr:nvCxnSpPr>
      <xdr:spPr>
        <a:xfrm>
          <a:off x="2209800" y="132394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51563</xdr:rowOff>
    </xdr:to>
    <xdr:cxnSp macro="">
      <xdr:nvCxnSpPr>
        <xdr:cNvPr id="368" name="直線コネクタ 367"/>
        <xdr:cNvCxnSpPr/>
      </xdr:nvCxnSpPr>
      <xdr:spPr>
        <a:xfrm flipV="1">
          <a:off x="1320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78" name="円/楕円 377"/>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79"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80" name="円/楕円 379"/>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81" name="テキスト ボックス 380"/>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2" name="円/楕円 381"/>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84" name="円/楕円 383"/>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85" name="テキスト ボックス 384"/>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86" name="円/楕円 385"/>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87" name="テキスト ボックス 386"/>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公債費以外の経常収支比率は、類似団体内平均値より、</a:t>
          </a:r>
          <a:r>
            <a:rPr kumimoji="1" lang="en-US" altLang="ja-JP" sz="1300">
              <a:latin typeface="ＭＳ Ｐゴシック"/>
            </a:rPr>
            <a:t>0.8</a:t>
          </a:r>
          <a:r>
            <a:rPr kumimoji="1" lang="ja-JP" altLang="en-US" sz="1300">
              <a:latin typeface="ＭＳ Ｐゴシック"/>
            </a:rPr>
            <a:t>ポイント上回っており、近年増加傾向にある。</a:t>
          </a:r>
          <a:endParaRPr kumimoji="1" lang="en-US" altLang="ja-JP" sz="1300">
            <a:latin typeface="ＭＳ Ｐゴシック"/>
          </a:endParaRPr>
        </a:p>
        <a:p>
          <a:r>
            <a:rPr kumimoji="1" lang="ja-JP" altLang="en-US" sz="1300">
              <a:latin typeface="ＭＳ Ｐゴシック"/>
            </a:rPr>
            <a:t>　増加の要因として、新たにオープンした観光施設に係る管理経費等の増加などが挙げられる。今後は経費の節減に努めるほか、平成２８年度より役場新庁舎整備事業が始まっており、庁舎に係る経費の縮減を図っていくことで、事業費の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76</xdr:row>
      <xdr:rowOff>127000</xdr:rowOff>
    </xdr:to>
    <xdr:cxnSp macro="">
      <xdr:nvCxnSpPr>
        <xdr:cNvPr id="420" name="直線コネクタ 419"/>
        <xdr:cNvCxnSpPr/>
      </xdr:nvCxnSpPr>
      <xdr:spPr>
        <a:xfrm>
          <a:off x="15671800" y="13096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66039</xdr:rowOff>
    </xdr:to>
    <xdr:cxnSp macro="">
      <xdr:nvCxnSpPr>
        <xdr:cNvPr id="423" name="直線コネクタ 422"/>
        <xdr:cNvCxnSpPr/>
      </xdr:nvCxnSpPr>
      <xdr:spPr>
        <a:xfrm>
          <a:off x="14782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27939</xdr:rowOff>
    </xdr:to>
    <xdr:cxnSp macro="">
      <xdr:nvCxnSpPr>
        <xdr:cNvPr id="426" name="直線コネクタ 425"/>
        <xdr:cNvCxnSpPr/>
      </xdr:nvCxnSpPr>
      <xdr:spPr>
        <a:xfrm>
          <a:off x="13893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75</xdr:row>
      <xdr:rowOff>168911</xdr:rowOff>
    </xdr:to>
    <xdr:cxnSp macro="">
      <xdr:nvCxnSpPr>
        <xdr:cNvPr id="429" name="直線コネクタ 428"/>
        <xdr:cNvCxnSpPr/>
      </xdr:nvCxnSpPr>
      <xdr:spPr>
        <a:xfrm>
          <a:off x="13004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9" name="円/楕円 43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48277</xdr:rowOff>
    </xdr:from>
    <xdr:ext cx="762000" cy="259045"/>
    <xdr:sp macro="" textlink="">
      <xdr:nvSpPr>
        <xdr:cNvPr id="440"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41" name="円/楕円 440"/>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101616</xdr:rowOff>
    </xdr:from>
    <xdr:ext cx="736600" cy="259045"/>
    <xdr:sp macro="" textlink="">
      <xdr:nvSpPr>
        <xdr:cNvPr id="442" name="テキスト ボックス 441"/>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43" name="円/楕円 442"/>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44" name="テキスト ボックス 443"/>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45" name="円/楕円 444"/>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46" name="テキスト ボックス 445"/>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47" name="円/楕円 446"/>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146067</xdr:rowOff>
    </xdr:from>
    <xdr:ext cx="762000" cy="259045"/>
    <xdr:sp macro="" textlink="">
      <xdr:nvSpPr>
        <xdr:cNvPr id="448" name="テキスト ボックス 447"/>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北海道当麻町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105548</xdr:rowOff>
    </xdr:from>
    <xdr:to>
      <xdr:col>4</xdr:col>
      <xdr:colOff>1117600</xdr:colOff>
      <xdr:row>17</xdr:row>
      <xdr:rowOff>111703</xdr:rowOff>
    </xdr:to>
    <xdr:cxnSp macro="">
      <xdr:nvCxnSpPr>
        <xdr:cNvPr id="46" name="直線コネクタ 45"/>
        <xdr:cNvCxnSpPr/>
      </xdr:nvCxnSpPr>
      <xdr:spPr bwMode="auto">
        <a:xfrm flipV="1">
          <a:off x="5003800" y="3067823"/>
          <a:ext cx="647700" cy="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111703</xdr:rowOff>
    </xdr:from>
    <xdr:to>
      <xdr:col>4</xdr:col>
      <xdr:colOff>469900</xdr:colOff>
      <xdr:row>17</xdr:row>
      <xdr:rowOff>119738</xdr:rowOff>
    </xdr:to>
    <xdr:cxnSp macro="">
      <xdr:nvCxnSpPr>
        <xdr:cNvPr id="49" name="直線コネクタ 48"/>
        <xdr:cNvCxnSpPr/>
      </xdr:nvCxnSpPr>
      <xdr:spPr bwMode="auto">
        <a:xfrm flipV="1">
          <a:off x="4305300" y="3073978"/>
          <a:ext cx="698500" cy="8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119738</xdr:rowOff>
    </xdr:from>
    <xdr:to>
      <xdr:col>3</xdr:col>
      <xdr:colOff>904875</xdr:colOff>
      <xdr:row>17</xdr:row>
      <xdr:rowOff>164315</xdr:rowOff>
    </xdr:to>
    <xdr:cxnSp macro="">
      <xdr:nvCxnSpPr>
        <xdr:cNvPr id="52" name="直線コネクタ 51"/>
        <xdr:cNvCxnSpPr/>
      </xdr:nvCxnSpPr>
      <xdr:spPr bwMode="auto">
        <a:xfrm flipV="1">
          <a:off x="3606800" y="3082013"/>
          <a:ext cx="698500" cy="4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164315</xdr:rowOff>
    </xdr:from>
    <xdr:to>
      <xdr:col>3</xdr:col>
      <xdr:colOff>206375</xdr:colOff>
      <xdr:row>17</xdr:row>
      <xdr:rowOff>170013</xdr:rowOff>
    </xdr:to>
    <xdr:cxnSp macro="">
      <xdr:nvCxnSpPr>
        <xdr:cNvPr id="55" name="直線コネクタ 54"/>
        <xdr:cNvCxnSpPr/>
      </xdr:nvCxnSpPr>
      <xdr:spPr bwMode="auto">
        <a:xfrm flipV="1">
          <a:off x="2908300" y="3126590"/>
          <a:ext cx="698500" cy="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54748</xdr:rowOff>
    </xdr:from>
    <xdr:to>
      <xdr:col>5</xdr:col>
      <xdr:colOff>34925</xdr:colOff>
      <xdr:row>17</xdr:row>
      <xdr:rowOff>156348</xdr:rowOff>
    </xdr:to>
    <xdr:sp macro="" textlink="">
      <xdr:nvSpPr>
        <xdr:cNvPr id="65" name="円/楕円 64"/>
        <xdr:cNvSpPr/>
      </xdr:nvSpPr>
      <xdr:spPr bwMode="auto">
        <a:xfrm>
          <a:off x="5600700" y="301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26825</xdr:rowOff>
    </xdr:from>
    <xdr:ext cx="762000" cy="259045"/>
    <xdr:sp macro="" textlink="">
      <xdr:nvSpPr>
        <xdr:cNvPr id="66" name="人口1人当たり決算額の推移該当値テキスト130"/>
        <xdr:cNvSpPr txBox="1"/>
      </xdr:nvSpPr>
      <xdr:spPr>
        <a:xfrm>
          <a:off x="5740400" y="298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152,087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60903</xdr:rowOff>
    </xdr:from>
    <xdr:to>
      <xdr:col>4</xdr:col>
      <xdr:colOff>520700</xdr:colOff>
      <xdr:row>17</xdr:row>
      <xdr:rowOff>162503</xdr:rowOff>
    </xdr:to>
    <xdr:sp macro="" textlink="">
      <xdr:nvSpPr>
        <xdr:cNvPr id="67" name="円/楕円 66"/>
        <xdr:cNvSpPr/>
      </xdr:nvSpPr>
      <xdr:spPr bwMode="auto">
        <a:xfrm>
          <a:off x="4953000" y="302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147280</xdr:rowOff>
    </xdr:from>
    <xdr:ext cx="736600" cy="259045"/>
    <xdr:sp macro="" textlink="">
      <xdr:nvSpPr>
        <xdr:cNvPr id="68" name="テキスト ボックス 67"/>
        <xdr:cNvSpPr txBox="1"/>
      </xdr:nvSpPr>
      <xdr:spPr>
        <a:xfrm>
          <a:off x="4622800" y="310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68938</xdr:rowOff>
    </xdr:from>
    <xdr:to>
      <xdr:col>3</xdr:col>
      <xdr:colOff>955675</xdr:colOff>
      <xdr:row>17</xdr:row>
      <xdr:rowOff>170538</xdr:rowOff>
    </xdr:to>
    <xdr:sp macro="" textlink="">
      <xdr:nvSpPr>
        <xdr:cNvPr id="69" name="円/楕円 68"/>
        <xdr:cNvSpPr/>
      </xdr:nvSpPr>
      <xdr:spPr bwMode="auto">
        <a:xfrm>
          <a:off x="4254500" y="303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155315</xdr:rowOff>
    </xdr:from>
    <xdr:ext cx="762000" cy="259045"/>
    <xdr:sp macro="" textlink="">
      <xdr:nvSpPr>
        <xdr:cNvPr id="70" name="テキスト ボックス 69"/>
        <xdr:cNvSpPr txBox="1"/>
      </xdr:nvSpPr>
      <xdr:spPr>
        <a:xfrm>
          <a:off x="3924300" y="311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113515</xdr:rowOff>
    </xdr:from>
    <xdr:to>
      <xdr:col>3</xdr:col>
      <xdr:colOff>257175</xdr:colOff>
      <xdr:row>18</xdr:row>
      <xdr:rowOff>43665</xdr:rowOff>
    </xdr:to>
    <xdr:sp macro="" textlink="">
      <xdr:nvSpPr>
        <xdr:cNvPr id="71" name="円/楕円 70"/>
        <xdr:cNvSpPr/>
      </xdr:nvSpPr>
      <xdr:spPr bwMode="auto">
        <a:xfrm>
          <a:off x="3556000" y="307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28442</xdr:rowOff>
    </xdr:from>
    <xdr:ext cx="762000" cy="259045"/>
    <xdr:sp macro="" textlink="">
      <xdr:nvSpPr>
        <xdr:cNvPr id="72" name="テキスト ボックス 71"/>
        <xdr:cNvSpPr txBox="1"/>
      </xdr:nvSpPr>
      <xdr:spPr>
        <a:xfrm>
          <a:off x="3225800" y="316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119213</xdr:rowOff>
    </xdr:from>
    <xdr:to>
      <xdr:col>2</xdr:col>
      <xdr:colOff>692150</xdr:colOff>
      <xdr:row>18</xdr:row>
      <xdr:rowOff>49363</xdr:rowOff>
    </xdr:to>
    <xdr:sp macro="" textlink="">
      <xdr:nvSpPr>
        <xdr:cNvPr id="73" name="円/楕円 72"/>
        <xdr:cNvSpPr/>
      </xdr:nvSpPr>
      <xdr:spPr bwMode="auto">
        <a:xfrm>
          <a:off x="2857500" y="308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34140</xdr:rowOff>
    </xdr:from>
    <xdr:ext cx="762000" cy="259045"/>
    <xdr:sp macro="" textlink="">
      <xdr:nvSpPr>
        <xdr:cNvPr id="74" name="テキスト ボックス 73"/>
        <xdr:cNvSpPr txBox="1"/>
      </xdr:nvSpPr>
      <xdr:spPr>
        <a:xfrm>
          <a:off x="2527300" y="316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150002</xdr:rowOff>
    </xdr:from>
    <xdr:to>
      <xdr:col>4</xdr:col>
      <xdr:colOff>1117600</xdr:colOff>
      <xdr:row>36</xdr:row>
      <xdr:rowOff>156544</xdr:rowOff>
    </xdr:to>
    <xdr:cxnSp macro="">
      <xdr:nvCxnSpPr>
        <xdr:cNvPr id="109" name="直線コネクタ 108"/>
        <xdr:cNvCxnSpPr/>
      </xdr:nvCxnSpPr>
      <xdr:spPr bwMode="auto">
        <a:xfrm flipV="1">
          <a:off x="5003800" y="7103252"/>
          <a:ext cx="647700" cy="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124213</xdr:rowOff>
    </xdr:from>
    <xdr:to>
      <xdr:col>4</xdr:col>
      <xdr:colOff>469900</xdr:colOff>
      <xdr:row>36</xdr:row>
      <xdr:rowOff>156544</xdr:rowOff>
    </xdr:to>
    <xdr:cxnSp macro="">
      <xdr:nvCxnSpPr>
        <xdr:cNvPr id="112" name="直線コネクタ 111"/>
        <xdr:cNvCxnSpPr/>
      </xdr:nvCxnSpPr>
      <xdr:spPr bwMode="auto">
        <a:xfrm>
          <a:off x="4305300" y="7077463"/>
          <a:ext cx="698500" cy="3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124213</xdr:rowOff>
    </xdr:from>
    <xdr:to>
      <xdr:col>3</xdr:col>
      <xdr:colOff>904875</xdr:colOff>
      <xdr:row>36</xdr:row>
      <xdr:rowOff>127446</xdr:rowOff>
    </xdr:to>
    <xdr:cxnSp macro="">
      <xdr:nvCxnSpPr>
        <xdr:cNvPr id="115" name="直線コネクタ 114"/>
        <xdr:cNvCxnSpPr/>
      </xdr:nvCxnSpPr>
      <xdr:spPr bwMode="auto">
        <a:xfrm flipV="1">
          <a:off x="3606800" y="7077463"/>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99361</xdr:rowOff>
    </xdr:from>
    <xdr:to>
      <xdr:col>3</xdr:col>
      <xdr:colOff>206375</xdr:colOff>
      <xdr:row>36</xdr:row>
      <xdr:rowOff>127446</xdr:rowOff>
    </xdr:to>
    <xdr:cxnSp macro="">
      <xdr:nvCxnSpPr>
        <xdr:cNvPr id="118" name="直線コネクタ 117"/>
        <xdr:cNvCxnSpPr/>
      </xdr:nvCxnSpPr>
      <xdr:spPr bwMode="auto">
        <a:xfrm>
          <a:off x="2908300" y="7052611"/>
          <a:ext cx="6985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99202</xdr:rowOff>
    </xdr:from>
    <xdr:to>
      <xdr:col>5</xdr:col>
      <xdr:colOff>34925</xdr:colOff>
      <xdr:row>37</xdr:row>
      <xdr:rowOff>29352</xdr:rowOff>
    </xdr:to>
    <xdr:sp macro="" textlink="">
      <xdr:nvSpPr>
        <xdr:cNvPr id="128" name="円/楕円 127"/>
        <xdr:cNvSpPr/>
      </xdr:nvSpPr>
      <xdr:spPr bwMode="auto">
        <a:xfrm>
          <a:off x="5600700" y="705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71279</xdr:rowOff>
    </xdr:from>
    <xdr:ext cx="762000" cy="259045"/>
    <xdr:sp macro="" textlink="">
      <xdr:nvSpPr>
        <xdr:cNvPr id="129" name="人口1人当たり決算額の推移該当値テキスト445"/>
        <xdr:cNvSpPr txBox="1"/>
      </xdr:nvSpPr>
      <xdr:spPr>
        <a:xfrm>
          <a:off x="5740400" y="702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105744</xdr:rowOff>
    </xdr:from>
    <xdr:to>
      <xdr:col>4</xdr:col>
      <xdr:colOff>520700</xdr:colOff>
      <xdr:row>37</xdr:row>
      <xdr:rowOff>35894</xdr:rowOff>
    </xdr:to>
    <xdr:sp macro="" textlink="">
      <xdr:nvSpPr>
        <xdr:cNvPr id="130" name="円/楕円 129"/>
        <xdr:cNvSpPr/>
      </xdr:nvSpPr>
      <xdr:spPr bwMode="auto">
        <a:xfrm>
          <a:off x="4953000" y="705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20671</xdr:rowOff>
    </xdr:from>
    <xdr:ext cx="736600" cy="259045"/>
    <xdr:sp macro="" textlink="">
      <xdr:nvSpPr>
        <xdr:cNvPr id="131" name="テキスト ボックス 130"/>
        <xdr:cNvSpPr txBox="1"/>
      </xdr:nvSpPr>
      <xdr:spPr>
        <a:xfrm>
          <a:off x="4622800" y="714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73413</xdr:rowOff>
    </xdr:from>
    <xdr:to>
      <xdr:col>3</xdr:col>
      <xdr:colOff>955675</xdr:colOff>
      <xdr:row>37</xdr:row>
      <xdr:rowOff>3563</xdr:rowOff>
    </xdr:to>
    <xdr:sp macro="" textlink="">
      <xdr:nvSpPr>
        <xdr:cNvPr id="132" name="円/楕円 131"/>
        <xdr:cNvSpPr/>
      </xdr:nvSpPr>
      <xdr:spPr bwMode="auto">
        <a:xfrm>
          <a:off x="4254500" y="702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159790</xdr:rowOff>
    </xdr:from>
    <xdr:ext cx="762000" cy="259045"/>
    <xdr:sp macro="" textlink="">
      <xdr:nvSpPr>
        <xdr:cNvPr id="133" name="テキスト ボックス 132"/>
        <xdr:cNvSpPr txBox="1"/>
      </xdr:nvSpPr>
      <xdr:spPr>
        <a:xfrm>
          <a:off x="3924300" y="711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76646</xdr:rowOff>
    </xdr:from>
    <xdr:to>
      <xdr:col>3</xdr:col>
      <xdr:colOff>257175</xdr:colOff>
      <xdr:row>37</xdr:row>
      <xdr:rowOff>6796</xdr:rowOff>
    </xdr:to>
    <xdr:sp macro="" textlink="">
      <xdr:nvSpPr>
        <xdr:cNvPr id="134" name="円/楕円 133"/>
        <xdr:cNvSpPr/>
      </xdr:nvSpPr>
      <xdr:spPr bwMode="auto">
        <a:xfrm>
          <a:off x="3556000" y="702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163023</xdr:rowOff>
    </xdr:from>
    <xdr:ext cx="762000" cy="259045"/>
    <xdr:sp macro="" textlink="">
      <xdr:nvSpPr>
        <xdr:cNvPr id="135" name="テキスト ボックス 134"/>
        <xdr:cNvSpPr txBox="1"/>
      </xdr:nvSpPr>
      <xdr:spPr>
        <a:xfrm>
          <a:off x="3225800" y="71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48561</xdr:rowOff>
    </xdr:from>
    <xdr:to>
      <xdr:col>2</xdr:col>
      <xdr:colOff>692150</xdr:colOff>
      <xdr:row>36</xdr:row>
      <xdr:rowOff>150161</xdr:rowOff>
    </xdr:to>
    <xdr:sp macro="" textlink="">
      <xdr:nvSpPr>
        <xdr:cNvPr id="136" name="円/楕円 135"/>
        <xdr:cNvSpPr/>
      </xdr:nvSpPr>
      <xdr:spPr bwMode="auto">
        <a:xfrm>
          <a:off x="2857500" y="7001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134938</xdr:rowOff>
    </xdr:from>
    <xdr:ext cx="762000" cy="259045"/>
    <xdr:sp macro="" textlink="">
      <xdr:nvSpPr>
        <xdr:cNvPr id="137" name="テキスト ボックス 136"/>
        <xdr:cNvSpPr txBox="1"/>
      </xdr:nvSpPr>
      <xdr:spPr>
        <a:xfrm>
          <a:off x="2527300" y="70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6,637
6,629
204.90
5,846,540
5,687,590
144,450
3,090,611
8,200,953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61328</xdr:rowOff>
    </xdr:from>
    <xdr:to>
      <xdr:col>6</xdr:col>
      <xdr:colOff>511175</xdr:colOff>
      <xdr:row>36</xdr:row>
      <xdr:rowOff>74785</xdr:rowOff>
    </xdr:to>
    <xdr:cxnSp macro="">
      <xdr:nvCxnSpPr>
        <xdr:cNvPr id="61" name="直線コネクタ 60"/>
        <xdr:cNvCxnSpPr/>
      </xdr:nvCxnSpPr>
      <xdr:spPr>
        <a:xfrm>
          <a:off x="3797300" y="6233528"/>
          <a:ext cx="838200" cy="1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61328</xdr:rowOff>
    </xdr:from>
    <xdr:to>
      <xdr:col>5</xdr:col>
      <xdr:colOff>358775</xdr:colOff>
      <xdr:row>36</xdr:row>
      <xdr:rowOff>71356</xdr:rowOff>
    </xdr:to>
    <xdr:cxnSp macro="">
      <xdr:nvCxnSpPr>
        <xdr:cNvPr id="64" name="直線コネクタ 63"/>
        <xdr:cNvCxnSpPr/>
      </xdr:nvCxnSpPr>
      <xdr:spPr>
        <a:xfrm flipV="1">
          <a:off x="2908300" y="6233528"/>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71356</xdr:rowOff>
    </xdr:from>
    <xdr:to>
      <xdr:col>4</xdr:col>
      <xdr:colOff>155575</xdr:colOff>
      <xdr:row>36</xdr:row>
      <xdr:rowOff>103261</xdr:rowOff>
    </xdr:to>
    <xdr:cxnSp macro="">
      <xdr:nvCxnSpPr>
        <xdr:cNvPr id="67" name="直線コネクタ 66"/>
        <xdr:cNvCxnSpPr/>
      </xdr:nvCxnSpPr>
      <xdr:spPr>
        <a:xfrm flipV="1">
          <a:off x="2019300" y="6243556"/>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85857</xdr:rowOff>
    </xdr:from>
    <xdr:to>
      <xdr:col>2</xdr:col>
      <xdr:colOff>638175</xdr:colOff>
      <xdr:row>36</xdr:row>
      <xdr:rowOff>103261</xdr:rowOff>
    </xdr:to>
    <xdr:cxnSp macro="">
      <xdr:nvCxnSpPr>
        <xdr:cNvPr id="70" name="直線コネクタ 69"/>
        <xdr:cNvCxnSpPr/>
      </xdr:nvCxnSpPr>
      <xdr:spPr>
        <a:xfrm>
          <a:off x="1130300" y="6258057"/>
          <a:ext cx="8890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23985</xdr:rowOff>
    </xdr:from>
    <xdr:to>
      <xdr:col>6</xdr:col>
      <xdr:colOff>561975</xdr:colOff>
      <xdr:row>36</xdr:row>
      <xdr:rowOff>125585</xdr:rowOff>
    </xdr:to>
    <xdr:sp macro="" textlink="">
      <xdr:nvSpPr>
        <xdr:cNvPr id="80" name="円/楕円 79"/>
        <xdr:cNvSpPr/>
      </xdr:nvSpPr>
      <xdr:spPr>
        <a:xfrm>
          <a:off x="4584700" y="61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2412</xdr:rowOff>
    </xdr:from>
    <xdr:ext cx="599010" cy="259045"/>
    <xdr:sp macro="" textlink="">
      <xdr:nvSpPr>
        <xdr:cNvPr id="81" name="人件費該当値テキスト"/>
        <xdr:cNvSpPr txBox="1"/>
      </xdr:nvSpPr>
      <xdr:spPr>
        <a:xfrm>
          <a:off x="4686300" y="617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10528</xdr:rowOff>
    </xdr:from>
    <xdr:to>
      <xdr:col>5</xdr:col>
      <xdr:colOff>409575</xdr:colOff>
      <xdr:row>36</xdr:row>
      <xdr:rowOff>112128</xdr:rowOff>
    </xdr:to>
    <xdr:sp macro="" textlink="">
      <xdr:nvSpPr>
        <xdr:cNvPr id="82" name="円/楕円 81"/>
        <xdr:cNvSpPr/>
      </xdr:nvSpPr>
      <xdr:spPr>
        <a:xfrm>
          <a:off x="3746500" y="61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103255</xdr:rowOff>
    </xdr:from>
    <xdr:ext cx="599010" cy="259045"/>
    <xdr:sp macro="" textlink="">
      <xdr:nvSpPr>
        <xdr:cNvPr id="83" name="テキスト ボックス 82"/>
        <xdr:cNvSpPr txBox="1"/>
      </xdr:nvSpPr>
      <xdr:spPr>
        <a:xfrm>
          <a:off x="3497794" y="627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20556</xdr:rowOff>
    </xdr:from>
    <xdr:to>
      <xdr:col>4</xdr:col>
      <xdr:colOff>206375</xdr:colOff>
      <xdr:row>36</xdr:row>
      <xdr:rowOff>122156</xdr:rowOff>
    </xdr:to>
    <xdr:sp macro="" textlink="">
      <xdr:nvSpPr>
        <xdr:cNvPr id="84" name="円/楕円 83"/>
        <xdr:cNvSpPr/>
      </xdr:nvSpPr>
      <xdr:spPr>
        <a:xfrm>
          <a:off x="2857500" y="61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113283</xdr:rowOff>
    </xdr:from>
    <xdr:ext cx="599010" cy="259045"/>
    <xdr:sp macro="" textlink="">
      <xdr:nvSpPr>
        <xdr:cNvPr id="85" name="テキスト ボックス 84"/>
        <xdr:cNvSpPr txBox="1"/>
      </xdr:nvSpPr>
      <xdr:spPr>
        <a:xfrm>
          <a:off x="2608794" y="62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52461</xdr:rowOff>
    </xdr:from>
    <xdr:to>
      <xdr:col>3</xdr:col>
      <xdr:colOff>3175</xdr:colOff>
      <xdr:row>36</xdr:row>
      <xdr:rowOff>154061</xdr:rowOff>
    </xdr:to>
    <xdr:sp macro="" textlink="">
      <xdr:nvSpPr>
        <xdr:cNvPr id="86" name="円/楕円 85"/>
        <xdr:cNvSpPr/>
      </xdr:nvSpPr>
      <xdr:spPr>
        <a:xfrm>
          <a:off x="1968500" y="62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145188</xdr:rowOff>
    </xdr:from>
    <xdr:ext cx="599010" cy="259045"/>
    <xdr:sp macro="" textlink="">
      <xdr:nvSpPr>
        <xdr:cNvPr id="87" name="テキスト ボックス 86"/>
        <xdr:cNvSpPr txBox="1"/>
      </xdr:nvSpPr>
      <xdr:spPr>
        <a:xfrm>
          <a:off x="1719794" y="63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35057</xdr:rowOff>
    </xdr:from>
    <xdr:to>
      <xdr:col>1</xdr:col>
      <xdr:colOff>485775</xdr:colOff>
      <xdr:row>36</xdr:row>
      <xdr:rowOff>136657</xdr:rowOff>
    </xdr:to>
    <xdr:sp macro="" textlink="">
      <xdr:nvSpPr>
        <xdr:cNvPr id="88" name="円/楕円 87"/>
        <xdr:cNvSpPr/>
      </xdr:nvSpPr>
      <xdr:spPr>
        <a:xfrm>
          <a:off x="1079500" y="62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127784</xdr:rowOff>
    </xdr:from>
    <xdr:ext cx="599010" cy="259045"/>
    <xdr:sp macro="" textlink="">
      <xdr:nvSpPr>
        <xdr:cNvPr id="89" name="テキスト ボックス 88"/>
        <xdr:cNvSpPr txBox="1"/>
      </xdr:nvSpPr>
      <xdr:spPr>
        <a:xfrm>
          <a:off x="830794" y="629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89377</xdr:rowOff>
    </xdr:from>
    <xdr:to>
      <xdr:col>6</xdr:col>
      <xdr:colOff>511175</xdr:colOff>
      <xdr:row>55</xdr:row>
      <xdr:rowOff>102065</xdr:rowOff>
    </xdr:to>
    <xdr:cxnSp macro="">
      <xdr:nvCxnSpPr>
        <xdr:cNvPr id="119" name="直線コネクタ 118"/>
        <xdr:cNvCxnSpPr/>
      </xdr:nvCxnSpPr>
      <xdr:spPr>
        <a:xfrm flipV="1">
          <a:off x="3797300" y="9519127"/>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102065</xdr:rowOff>
    </xdr:from>
    <xdr:to>
      <xdr:col>5</xdr:col>
      <xdr:colOff>358775</xdr:colOff>
      <xdr:row>56</xdr:row>
      <xdr:rowOff>20058</xdr:rowOff>
    </xdr:to>
    <xdr:cxnSp macro="">
      <xdr:nvCxnSpPr>
        <xdr:cNvPr id="122" name="直線コネクタ 121"/>
        <xdr:cNvCxnSpPr/>
      </xdr:nvCxnSpPr>
      <xdr:spPr>
        <a:xfrm flipV="1">
          <a:off x="2908300" y="9531815"/>
          <a:ext cx="889000" cy="8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20058</xdr:rowOff>
    </xdr:from>
    <xdr:to>
      <xdr:col>4</xdr:col>
      <xdr:colOff>155575</xdr:colOff>
      <xdr:row>56</xdr:row>
      <xdr:rowOff>151991</xdr:rowOff>
    </xdr:to>
    <xdr:cxnSp macro="">
      <xdr:nvCxnSpPr>
        <xdr:cNvPr id="125" name="直線コネクタ 124"/>
        <xdr:cNvCxnSpPr/>
      </xdr:nvCxnSpPr>
      <xdr:spPr>
        <a:xfrm flipV="1">
          <a:off x="2019300" y="9621258"/>
          <a:ext cx="889000" cy="1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151991</xdr:rowOff>
    </xdr:from>
    <xdr:to>
      <xdr:col>2</xdr:col>
      <xdr:colOff>638175</xdr:colOff>
      <xdr:row>57</xdr:row>
      <xdr:rowOff>103848</xdr:rowOff>
    </xdr:to>
    <xdr:cxnSp macro="">
      <xdr:nvCxnSpPr>
        <xdr:cNvPr id="128" name="直線コネクタ 127"/>
        <xdr:cNvCxnSpPr/>
      </xdr:nvCxnSpPr>
      <xdr:spPr>
        <a:xfrm flipV="1">
          <a:off x="1130300" y="9753191"/>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38577</xdr:rowOff>
    </xdr:from>
    <xdr:to>
      <xdr:col>6</xdr:col>
      <xdr:colOff>561975</xdr:colOff>
      <xdr:row>55</xdr:row>
      <xdr:rowOff>140177</xdr:rowOff>
    </xdr:to>
    <xdr:sp macro="" textlink="">
      <xdr:nvSpPr>
        <xdr:cNvPr id="138" name="円/楕円 137"/>
        <xdr:cNvSpPr/>
      </xdr:nvSpPr>
      <xdr:spPr>
        <a:xfrm>
          <a:off x="4584700" y="94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61454</xdr:rowOff>
    </xdr:from>
    <xdr:ext cx="599010" cy="259045"/>
    <xdr:sp macro="" textlink="">
      <xdr:nvSpPr>
        <xdr:cNvPr id="139" name="物件費該当値テキスト"/>
        <xdr:cNvSpPr txBox="1"/>
      </xdr:nvSpPr>
      <xdr:spPr>
        <a:xfrm>
          <a:off x="4686300" y="93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51265</xdr:rowOff>
    </xdr:from>
    <xdr:to>
      <xdr:col>5</xdr:col>
      <xdr:colOff>409575</xdr:colOff>
      <xdr:row>55</xdr:row>
      <xdr:rowOff>152865</xdr:rowOff>
    </xdr:to>
    <xdr:sp macro="" textlink="">
      <xdr:nvSpPr>
        <xdr:cNvPr id="140" name="円/楕円 139"/>
        <xdr:cNvSpPr/>
      </xdr:nvSpPr>
      <xdr:spPr>
        <a:xfrm>
          <a:off x="3746500" y="94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169392</xdr:rowOff>
    </xdr:from>
    <xdr:ext cx="599010" cy="259045"/>
    <xdr:sp macro="" textlink="">
      <xdr:nvSpPr>
        <xdr:cNvPr id="141" name="テキスト ボックス 140"/>
        <xdr:cNvSpPr txBox="1"/>
      </xdr:nvSpPr>
      <xdr:spPr>
        <a:xfrm>
          <a:off x="3497794" y="925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132,439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140708</xdr:rowOff>
    </xdr:from>
    <xdr:to>
      <xdr:col>4</xdr:col>
      <xdr:colOff>206375</xdr:colOff>
      <xdr:row>56</xdr:row>
      <xdr:rowOff>70858</xdr:rowOff>
    </xdr:to>
    <xdr:sp macro="" textlink="">
      <xdr:nvSpPr>
        <xdr:cNvPr id="142" name="円/楕円 141"/>
        <xdr:cNvSpPr/>
      </xdr:nvSpPr>
      <xdr:spPr>
        <a:xfrm>
          <a:off x="2857500" y="95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61985</xdr:rowOff>
    </xdr:from>
    <xdr:ext cx="599010" cy="259045"/>
    <xdr:sp macro="" textlink="">
      <xdr:nvSpPr>
        <xdr:cNvPr id="143" name="テキスト ボックス 142"/>
        <xdr:cNvSpPr txBox="1"/>
      </xdr:nvSpPr>
      <xdr:spPr>
        <a:xfrm>
          <a:off x="2608794" y="966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120,701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101191</xdr:rowOff>
    </xdr:from>
    <xdr:to>
      <xdr:col>3</xdr:col>
      <xdr:colOff>3175</xdr:colOff>
      <xdr:row>57</xdr:row>
      <xdr:rowOff>31341</xdr:rowOff>
    </xdr:to>
    <xdr:sp macro="" textlink="">
      <xdr:nvSpPr>
        <xdr:cNvPr id="144" name="円/楕円 143"/>
        <xdr:cNvSpPr/>
      </xdr:nvSpPr>
      <xdr:spPr>
        <a:xfrm>
          <a:off x="1968500" y="97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22468</xdr:rowOff>
    </xdr:from>
    <xdr:ext cx="599010" cy="259045"/>
    <xdr:sp macro="" textlink="">
      <xdr:nvSpPr>
        <xdr:cNvPr id="145" name="テキスト ボックス 144"/>
        <xdr:cNvSpPr txBox="1"/>
      </xdr:nvSpPr>
      <xdr:spPr>
        <a:xfrm>
          <a:off x="1719794" y="979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53048</xdr:rowOff>
    </xdr:from>
    <xdr:to>
      <xdr:col>1</xdr:col>
      <xdr:colOff>485775</xdr:colOff>
      <xdr:row>57</xdr:row>
      <xdr:rowOff>154648</xdr:rowOff>
    </xdr:to>
    <xdr:sp macro="" textlink="">
      <xdr:nvSpPr>
        <xdr:cNvPr id="146" name="円/楕円 145"/>
        <xdr:cNvSpPr/>
      </xdr:nvSpPr>
      <xdr:spPr>
        <a:xfrm>
          <a:off x="1079500" y="98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145775</xdr:rowOff>
    </xdr:from>
    <xdr:ext cx="534377" cy="259045"/>
    <xdr:sp macro="" textlink="">
      <xdr:nvSpPr>
        <xdr:cNvPr id="147" name="テキスト ボックス 146"/>
        <xdr:cNvSpPr txBox="1"/>
      </xdr:nvSpPr>
      <xdr:spPr>
        <a:xfrm>
          <a:off x="863111"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29606</xdr:rowOff>
    </xdr:from>
    <xdr:to>
      <xdr:col>6</xdr:col>
      <xdr:colOff>511175</xdr:colOff>
      <xdr:row>76</xdr:row>
      <xdr:rowOff>76287</xdr:rowOff>
    </xdr:to>
    <xdr:cxnSp macro="">
      <xdr:nvCxnSpPr>
        <xdr:cNvPr id="174" name="直線コネクタ 173"/>
        <xdr:cNvCxnSpPr/>
      </xdr:nvCxnSpPr>
      <xdr:spPr>
        <a:xfrm>
          <a:off x="3797300" y="13059806"/>
          <a:ext cx="8382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29606</xdr:rowOff>
    </xdr:from>
    <xdr:to>
      <xdr:col>5</xdr:col>
      <xdr:colOff>358775</xdr:colOff>
      <xdr:row>76</xdr:row>
      <xdr:rowOff>62044</xdr:rowOff>
    </xdr:to>
    <xdr:cxnSp macro="">
      <xdr:nvCxnSpPr>
        <xdr:cNvPr id="177" name="直線コネクタ 176"/>
        <xdr:cNvCxnSpPr/>
      </xdr:nvCxnSpPr>
      <xdr:spPr>
        <a:xfrm flipV="1">
          <a:off x="2908300" y="13059806"/>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149850</xdr:rowOff>
    </xdr:from>
    <xdr:to>
      <xdr:col>4</xdr:col>
      <xdr:colOff>155575</xdr:colOff>
      <xdr:row>76</xdr:row>
      <xdr:rowOff>62044</xdr:rowOff>
    </xdr:to>
    <xdr:cxnSp macro="">
      <xdr:nvCxnSpPr>
        <xdr:cNvPr id="180" name="直線コネクタ 179"/>
        <xdr:cNvCxnSpPr/>
      </xdr:nvCxnSpPr>
      <xdr:spPr>
        <a:xfrm>
          <a:off x="2019300" y="13008600"/>
          <a:ext cx="889000" cy="8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149850</xdr:rowOff>
    </xdr:from>
    <xdr:to>
      <xdr:col>2</xdr:col>
      <xdr:colOff>638175</xdr:colOff>
      <xdr:row>75</xdr:row>
      <xdr:rowOff>154011</xdr:rowOff>
    </xdr:to>
    <xdr:cxnSp macro="">
      <xdr:nvCxnSpPr>
        <xdr:cNvPr id="183" name="直線コネクタ 182"/>
        <xdr:cNvCxnSpPr/>
      </xdr:nvCxnSpPr>
      <xdr:spPr>
        <a:xfrm flipV="1">
          <a:off x="1130300" y="1300860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25487</xdr:rowOff>
    </xdr:from>
    <xdr:to>
      <xdr:col>6</xdr:col>
      <xdr:colOff>561975</xdr:colOff>
      <xdr:row>76</xdr:row>
      <xdr:rowOff>127087</xdr:rowOff>
    </xdr:to>
    <xdr:sp macro="" textlink="">
      <xdr:nvSpPr>
        <xdr:cNvPr id="193" name="円/楕円 192"/>
        <xdr:cNvSpPr/>
      </xdr:nvSpPr>
      <xdr:spPr>
        <a:xfrm>
          <a:off x="4584700" y="13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48363</xdr:rowOff>
    </xdr:from>
    <xdr:ext cx="534377" cy="259045"/>
    <xdr:sp macro="" textlink="">
      <xdr:nvSpPr>
        <xdr:cNvPr id="194" name="維持補修費該当値テキスト"/>
        <xdr:cNvSpPr txBox="1"/>
      </xdr:nvSpPr>
      <xdr:spPr>
        <a:xfrm>
          <a:off x="4686300" y="129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150256</xdr:rowOff>
    </xdr:from>
    <xdr:to>
      <xdr:col>5</xdr:col>
      <xdr:colOff>409575</xdr:colOff>
      <xdr:row>76</xdr:row>
      <xdr:rowOff>80406</xdr:rowOff>
    </xdr:to>
    <xdr:sp macro="" textlink="">
      <xdr:nvSpPr>
        <xdr:cNvPr id="195" name="円/楕円 194"/>
        <xdr:cNvSpPr/>
      </xdr:nvSpPr>
      <xdr:spPr>
        <a:xfrm>
          <a:off x="3746500" y="130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96933</xdr:rowOff>
    </xdr:from>
    <xdr:ext cx="534377" cy="259045"/>
    <xdr:sp macro="" textlink="">
      <xdr:nvSpPr>
        <xdr:cNvPr id="196" name="テキスト ボックス 195"/>
        <xdr:cNvSpPr txBox="1"/>
      </xdr:nvSpPr>
      <xdr:spPr>
        <a:xfrm>
          <a:off x="3530111" y="127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11244</xdr:rowOff>
    </xdr:from>
    <xdr:to>
      <xdr:col>4</xdr:col>
      <xdr:colOff>206375</xdr:colOff>
      <xdr:row>76</xdr:row>
      <xdr:rowOff>112844</xdr:rowOff>
    </xdr:to>
    <xdr:sp macro="" textlink="">
      <xdr:nvSpPr>
        <xdr:cNvPr id="197" name="円/楕円 196"/>
        <xdr:cNvSpPr/>
      </xdr:nvSpPr>
      <xdr:spPr>
        <a:xfrm>
          <a:off x="2857500" y="130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129371</xdr:rowOff>
    </xdr:from>
    <xdr:ext cx="534377" cy="259045"/>
    <xdr:sp macro="" textlink="">
      <xdr:nvSpPr>
        <xdr:cNvPr id="198" name="テキスト ボックス 197"/>
        <xdr:cNvSpPr txBox="1"/>
      </xdr:nvSpPr>
      <xdr:spPr>
        <a:xfrm>
          <a:off x="2641111" y="128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99050</xdr:rowOff>
    </xdr:from>
    <xdr:to>
      <xdr:col>3</xdr:col>
      <xdr:colOff>3175</xdr:colOff>
      <xdr:row>76</xdr:row>
      <xdr:rowOff>29200</xdr:rowOff>
    </xdr:to>
    <xdr:sp macro="" textlink="">
      <xdr:nvSpPr>
        <xdr:cNvPr id="199" name="円/楕円 198"/>
        <xdr:cNvSpPr/>
      </xdr:nvSpPr>
      <xdr:spPr>
        <a:xfrm>
          <a:off x="1968500" y="12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45727</xdr:rowOff>
    </xdr:from>
    <xdr:ext cx="534377" cy="259045"/>
    <xdr:sp macro="" textlink="">
      <xdr:nvSpPr>
        <xdr:cNvPr id="200" name="テキスト ボックス 199"/>
        <xdr:cNvSpPr txBox="1"/>
      </xdr:nvSpPr>
      <xdr:spPr>
        <a:xfrm>
          <a:off x="1752111" y="127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103210</xdr:rowOff>
    </xdr:from>
    <xdr:to>
      <xdr:col>1</xdr:col>
      <xdr:colOff>485775</xdr:colOff>
      <xdr:row>76</xdr:row>
      <xdr:rowOff>33359</xdr:rowOff>
    </xdr:to>
    <xdr:sp macro="" textlink="">
      <xdr:nvSpPr>
        <xdr:cNvPr id="201" name="円/楕円 200"/>
        <xdr:cNvSpPr/>
      </xdr:nvSpPr>
      <xdr:spPr>
        <a:xfrm>
          <a:off x="1079500" y="12961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49887</xdr:rowOff>
    </xdr:from>
    <xdr:ext cx="534377" cy="259045"/>
    <xdr:sp macro="" textlink="">
      <xdr:nvSpPr>
        <xdr:cNvPr id="202" name="テキスト ボックス 201"/>
        <xdr:cNvSpPr txBox="1"/>
      </xdr:nvSpPr>
      <xdr:spPr>
        <a:xfrm>
          <a:off x="863111" y="127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24502</xdr:rowOff>
    </xdr:from>
    <xdr:to>
      <xdr:col>6</xdr:col>
      <xdr:colOff>511175</xdr:colOff>
      <xdr:row>96</xdr:row>
      <xdr:rowOff>101067</xdr:rowOff>
    </xdr:to>
    <xdr:cxnSp macro="">
      <xdr:nvCxnSpPr>
        <xdr:cNvPr id="234" name="直線コネクタ 233"/>
        <xdr:cNvCxnSpPr/>
      </xdr:nvCxnSpPr>
      <xdr:spPr>
        <a:xfrm flipV="1">
          <a:off x="3797300" y="16483702"/>
          <a:ext cx="8382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101067</xdr:rowOff>
    </xdr:from>
    <xdr:to>
      <xdr:col>5</xdr:col>
      <xdr:colOff>358775</xdr:colOff>
      <xdr:row>96</xdr:row>
      <xdr:rowOff>118619</xdr:rowOff>
    </xdr:to>
    <xdr:cxnSp macro="">
      <xdr:nvCxnSpPr>
        <xdr:cNvPr id="237" name="直線コネクタ 236"/>
        <xdr:cNvCxnSpPr/>
      </xdr:nvCxnSpPr>
      <xdr:spPr>
        <a:xfrm flipV="1">
          <a:off x="2908300" y="16560267"/>
          <a:ext cx="8890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118619</xdr:rowOff>
    </xdr:from>
    <xdr:to>
      <xdr:col>4</xdr:col>
      <xdr:colOff>155575</xdr:colOff>
      <xdr:row>97</xdr:row>
      <xdr:rowOff>39035</xdr:rowOff>
    </xdr:to>
    <xdr:cxnSp macro="">
      <xdr:nvCxnSpPr>
        <xdr:cNvPr id="240" name="直線コネクタ 239"/>
        <xdr:cNvCxnSpPr/>
      </xdr:nvCxnSpPr>
      <xdr:spPr>
        <a:xfrm flipV="1">
          <a:off x="2019300" y="16577819"/>
          <a:ext cx="889000" cy="9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39035</xdr:rowOff>
    </xdr:from>
    <xdr:to>
      <xdr:col>2</xdr:col>
      <xdr:colOff>638175</xdr:colOff>
      <xdr:row>97</xdr:row>
      <xdr:rowOff>69862</xdr:rowOff>
    </xdr:to>
    <xdr:cxnSp macro="">
      <xdr:nvCxnSpPr>
        <xdr:cNvPr id="243" name="直線コネクタ 242"/>
        <xdr:cNvCxnSpPr/>
      </xdr:nvCxnSpPr>
      <xdr:spPr>
        <a:xfrm flipV="1">
          <a:off x="1130300" y="16669685"/>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145152</xdr:rowOff>
    </xdr:from>
    <xdr:to>
      <xdr:col>6</xdr:col>
      <xdr:colOff>561975</xdr:colOff>
      <xdr:row>96</xdr:row>
      <xdr:rowOff>75302</xdr:rowOff>
    </xdr:to>
    <xdr:sp macro="" textlink="">
      <xdr:nvSpPr>
        <xdr:cNvPr id="253" name="円/楕円 252"/>
        <xdr:cNvSpPr/>
      </xdr:nvSpPr>
      <xdr:spPr>
        <a:xfrm>
          <a:off x="4584700" y="164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168029</xdr:rowOff>
    </xdr:from>
    <xdr:ext cx="534377" cy="259045"/>
    <xdr:sp macro="" textlink="">
      <xdr:nvSpPr>
        <xdr:cNvPr id="254" name="扶助費該当値テキスト"/>
        <xdr:cNvSpPr txBox="1"/>
      </xdr:nvSpPr>
      <xdr:spPr>
        <a:xfrm>
          <a:off x="4686300" y="1628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50267</xdr:rowOff>
    </xdr:from>
    <xdr:to>
      <xdr:col>5</xdr:col>
      <xdr:colOff>409575</xdr:colOff>
      <xdr:row>96</xdr:row>
      <xdr:rowOff>151867</xdr:rowOff>
    </xdr:to>
    <xdr:sp macro="" textlink="">
      <xdr:nvSpPr>
        <xdr:cNvPr id="255" name="円/楕円 254"/>
        <xdr:cNvSpPr/>
      </xdr:nvSpPr>
      <xdr:spPr>
        <a:xfrm>
          <a:off x="3746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168394</xdr:rowOff>
    </xdr:from>
    <xdr:ext cx="534377" cy="259045"/>
    <xdr:sp macro="" textlink="">
      <xdr:nvSpPr>
        <xdr:cNvPr id="256" name="テキスト ボックス 255"/>
        <xdr:cNvSpPr txBox="1"/>
      </xdr:nvSpPr>
      <xdr:spPr>
        <a:xfrm>
          <a:off x="3530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67819</xdr:rowOff>
    </xdr:from>
    <xdr:to>
      <xdr:col>4</xdr:col>
      <xdr:colOff>206375</xdr:colOff>
      <xdr:row>96</xdr:row>
      <xdr:rowOff>169419</xdr:rowOff>
    </xdr:to>
    <xdr:sp macro="" textlink="">
      <xdr:nvSpPr>
        <xdr:cNvPr id="257" name="円/楕円 256"/>
        <xdr:cNvSpPr/>
      </xdr:nvSpPr>
      <xdr:spPr>
        <a:xfrm>
          <a:off x="2857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14496</xdr:rowOff>
    </xdr:from>
    <xdr:ext cx="534377" cy="259045"/>
    <xdr:sp macro="" textlink="">
      <xdr:nvSpPr>
        <xdr:cNvPr id="258" name="テキスト ボックス 257"/>
        <xdr:cNvSpPr txBox="1"/>
      </xdr:nvSpPr>
      <xdr:spPr>
        <a:xfrm>
          <a:off x="2641111" y="163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159685</xdr:rowOff>
    </xdr:from>
    <xdr:to>
      <xdr:col>3</xdr:col>
      <xdr:colOff>3175</xdr:colOff>
      <xdr:row>97</xdr:row>
      <xdr:rowOff>89835</xdr:rowOff>
    </xdr:to>
    <xdr:sp macro="" textlink="">
      <xdr:nvSpPr>
        <xdr:cNvPr id="259" name="円/楕円 258"/>
        <xdr:cNvSpPr/>
      </xdr:nvSpPr>
      <xdr:spPr>
        <a:xfrm>
          <a:off x="1968500" y="166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106362</xdr:rowOff>
    </xdr:from>
    <xdr:ext cx="534377" cy="259045"/>
    <xdr:sp macro="" textlink="">
      <xdr:nvSpPr>
        <xdr:cNvPr id="260" name="テキスト ボックス 259"/>
        <xdr:cNvSpPr txBox="1"/>
      </xdr:nvSpPr>
      <xdr:spPr>
        <a:xfrm>
          <a:off x="1752111" y="163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19062</xdr:rowOff>
    </xdr:from>
    <xdr:to>
      <xdr:col>1</xdr:col>
      <xdr:colOff>485775</xdr:colOff>
      <xdr:row>97</xdr:row>
      <xdr:rowOff>120662</xdr:rowOff>
    </xdr:to>
    <xdr:sp macro="" textlink="">
      <xdr:nvSpPr>
        <xdr:cNvPr id="261" name="円/楕円 260"/>
        <xdr:cNvSpPr/>
      </xdr:nvSpPr>
      <xdr:spPr>
        <a:xfrm>
          <a:off x="10795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137189</xdr:rowOff>
    </xdr:from>
    <xdr:ext cx="534377" cy="259045"/>
    <xdr:sp macro="" textlink="">
      <xdr:nvSpPr>
        <xdr:cNvPr id="262" name="テキスト ボックス 261"/>
        <xdr:cNvSpPr txBox="1"/>
      </xdr:nvSpPr>
      <xdr:spPr>
        <a:xfrm>
          <a:off x="863111" y="164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121747</xdr:rowOff>
    </xdr:from>
    <xdr:to>
      <xdr:col>15</xdr:col>
      <xdr:colOff>180975</xdr:colOff>
      <xdr:row>36</xdr:row>
      <xdr:rowOff>136214</xdr:rowOff>
    </xdr:to>
    <xdr:cxnSp macro="">
      <xdr:nvCxnSpPr>
        <xdr:cNvPr id="291" name="直線コネクタ 290"/>
        <xdr:cNvCxnSpPr/>
      </xdr:nvCxnSpPr>
      <xdr:spPr>
        <a:xfrm>
          <a:off x="9639300" y="6293947"/>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121747</xdr:rowOff>
    </xdr:from>
    <xdr:to>
      <xdr:col>14</xdr:col>
      <xdr:colOff>28575</xdr:colOff>
      <xdr:row>36</xdr:row>
      <xdr:rowOff>136686</xdr:rowOff>
    </xdr:to>
    <xdr:cxnSp macro="">
      <xdr:nvCxnSpPr>
        <xdr:cNvPr id="294" name="直線コネクタ 293"/>
        <xdr:cNvCxnSpPr/>
      </xdr:nvCxnSpPr>
      <xdr:spPr>
        <a:xfrm flipV="1">
          <a:off x="8750300" y="6293947"/>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136686</xdr:rowOff>
    </xdr:from>
    <xdr:to>
      <xdr:col>12</xdr:col>
      <xdr:colOff>511175</xdr:colOff>
      <xdr:row>37</xdr:row>
      <xdr:rowOff>58025</xdr:rowOff>
    </xdr:to>
    <xdr:cxnSp macro="">
      <xdr:nvCxnSpPr>
        <xdr:cNvPr id="297" name="直線コネクタ 296"/>
        <xdr:cNvCxnSpPr/>
      </xdr:nvCxnSpPr>
      <xdr:spPr>
        <a:xfrm flipV="1">
          <a:off x="7861300" y="6308886"/>
          <a:ext cx="889000" cy="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58025</xdr:rowOff>
    </xdr:from>
    <xdr:to>
      <xdr:col>11</xdr:col>
      <xdr:colOff>307975</xdr:colOff>
      <xdr:row>37</xdr:row>
      <xdr:rowOff>60787</xdr:rowOff>
    </xdr:to>
    <xdr:cxnSp macro="">
      <xdr:nvCxnSpPr>
        <xdr:cNvPr id="300" name="直線コネクタ 299"/>
        <xdr:cNvCxnSpPr/>
      </xdr:nvCxnSpPr>
      <xdr:spPr>
        <a:xfrm flipV="1">
          <a:off x="6972300" y="6401675"/>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85414</xdr:rowOff>
    </xdr:from>
    <xdr:to>
      <xdr:col>15</xdr:col>
      <xdr:colOff>231775</xdr:colOff>
      <xdr:row>37</xdr:row>
      <xdr:rowOff>15564</xdr:rowOff>
    </xdr:to>
    <xdr:sp macro="" textlink="">
      <xdr:nvSpPr>
        <xdr:cNvPr id="310" name="円/楕円 309"/>
        <xdr:cNvSpPr/>
      </xdr:nvSpPr>
      <xdr:spPr>
        <a:xfrm>
          <a:off x="10426700" y="62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63841</xdr:rowOff>
    </xdr:from>
    <xdr:ext cx="599010" cy="259045"/>
    <xdr:sp macro="" textlink="">
      <xdr:nvSpPr>
        <xdr:cNvPr id="311" name="補助費等該当値テキスト"/>
        <xdr:cNvSpPr txBox="1"/>
      </xdr:nvSpPr>
      <xdr:spPr>
        <a:xfrm>
          <a:off x="10528300" y="623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70947</xdr:rowOff>
    </xdr:from>
    <xdr:to>
      <xdr:col>14</xdr:col>
      <xdr:colOff>79375</xdr:colOff>
      <xdr:row>37</xdr:row>
      <xdr:rowOff>1097</xdr:rowOff>
    </xdr:to>
    <xdr:sp macro="" textlink="">
      <xdr:nvSpPr>
        <xdr:cNvPr id="312" name="円/楕円 311"/>
        <xdr:cNvSpPr/>
      </xdr:nvSpPr>
      <xdr:spPr>
        <a:xfrm>
          <a:off x="9588500" y="62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163674</xdr:rowOff>
    </xdr:from>
    <xdr:ext cx="599010" cy="259045"/>
    <xdr:sp macro="" textlink="">
      <xdr:nvSpPr>
        <xdr:cNvPr id="313" name="テキスト ボックス 312"/>
        <xdr:cNvSpPr txBox="1"/>
      </xdr:nvSpPr>
      <xdr:spPr>
        <a:xfrm>
          <a:off x="9339794" y="633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85886</xdr:rowOff>
    </xdr:from>
    <xdr:to>
      <xdr:col>12</xdr:col>
      <xdr:colOff>561975</xdr:colOff>
      <xdr:row>37</xdr:row>
      <xdr:rowOff>16036</xdr:rowOff>
    </xdr:to>
    <xdr:sp macro="" textlink="">
      <xdr:nvSpPr>
        <xdr:cNvPr id="314" name="円/楕円 313"/>
        <xdr:cNvSpPr/>
      </xdr:nvSpPr>
      <xdr:spPr>
        <a:xfrm>
          <a:off x="8699500" y="62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7163</xdr:rowOff>
    </xdr:from>
    <xdr:ext cx="599010" cy="259045"/>
    <xdr:sp macro="" textlink="">
      <xdr:nvSpPr>
        <xdr:cNvPr id="315" name="テキスト ボックス 314"/>
        <xdr:cNvSpPr txBox="1"/>
      </xdr:nvSpPr>
      <xdr:spPr>
        <a:xfrm>
          <a:off x="8450794" y="635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7225</xdr:rowOff>
    </xdr:from>
    <xdr:to>
      <xdr:col>11</xdr:col>
      <xdr:colOff>358775</xdr:colOff>
      <xdr:row>37</xdr:row>
      <xdr:rowOff>108825</xdr:rowOff>
    </xdr:to>
    <xdr:sp macro="" textlink="">
      <xdr:nvSpPr>
        <xdr:cNvPr id="316" name="円/楕円 315"/>
        <xdr:cNvSpPr/>
      </xdr:nvSpPr>
      <xdr:spPr>
        <a:xfrm>
          <a:off x="7810500" y="6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99952</xdr:rowOff>
    </xdr:from>
    <xdr:ext cx="534377" cy="259045"/>
    <xdr:sp macro="" textlink="">
      <xdr:nvSpPr>
        <xdr:cNvPr id="317" name="テキスト ボックス 316"/>
        <xdr:cNvSpPr txBox="1"/>
      </xdr:nvSpPr>
      <xdr:spPr>
        <a:xfrm>
          <a:off x="7594111" y="64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9987</xdr:rowOff>
    </xdr:from>
    <xdr:to>
      <xdr:col>10</xdr:col>
      <xdr:colOff>155575</xdr:colOff>
      <xdr:row>37</xdr:row>
      <xdr:rowOff>111587</xdr:rowOff>
    </xdr:to>
    <xdr:sp macro="" textlink="">
      <xdr:nvSpPr>
        <xdr:cNvPr id="318" name="円/楕円 317"/>
        <xdr:cNvSpPr/>
      </xdr:nvSpPr>
      <xdr:spPr>
        <a:xfrm>
          <a:off x="6921500" y="63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102714</xdr:rowOff>
    </xdr:from>
    <xdr:ext cx="534377" cy="259045"/>
    <xdr:sp macro="" textlink="">
      <xdr:nvSpPr>
        <xdr:cNvPr id="319" name="テキスト ボックス 318"/>
        <xdr:cNvSpPr txBox="1"/>
      </xdr:nvSpPr>
      <xdr:spPr>
        <a:xfrm>
          <a:off x="6705111" y="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149990</xdr:rowOff>
    </xdr:from>
    <xdr:to>
      <xdr:col>15</xdr:col>
      <xdr:colOff>180975</xdr:colOff>
      <xdr:row>56</xdr:row>
      <xdr:rowOff>53612</xdr:rowOff>
    </xdr:to>
    <xdr:cxnSp macro="">
      <xdr:nvCxnSpPr>
        <xdr:cNvPr id="350" name="直線コネクタ 349"/>
        <xdr:cNvCxnSpPr/>
      </xdr:nvCxnSpPr>
      <xdr:spPr>
        <a:xfrm flipV="1">
          <a:off x="9639300" y="9579740"/>
          <a:ext cx="8382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141924</xdr:rowOff>
    </xdr:from>
    <xdr:to>
      <xdr:col>14</xdr:col>
      <xdr:colOff>28575</xdr:colOff>
      <xdr:row>56</xdr:row>
      <xdr:rowOff>53612</xdr:rowOff>
    </xdr:to>
    <xdr:cxnSp macro="">
      <xdr:nvCxnSpPr>
        <xdr:cNvPr id="353" name="直線コネクタ 352"/>
        <xdr:cNvCxnSpPr/>
      </xdr:nvCxnSpPr>
      <xdr:spPr>
        <a:xfrm>
          <a:off x="8750300" y="9400224"/>
          <a:ext cx="889000" cy="25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141924</xdr:rowOff>
    </xdr:from>
    <xdr:to>
      <xdr:col>12</xdr:col>
      <xdr:colOff>511175</xdr:colOff>
      <xdr:row>55</xdr:row>
      <xdr:rowOff>49367</xdr:rowOff>
    </xdr:to>
    <xdr:cxnSp macro="">
      <xdr:nvCxnSpPr>
        <xdr:cNvPr id="356" name="直線コネクタ 355"/>
        <xdr:cNvCxnSpPr/>
      </xdr:nvCxnSpPr>
      <xdr:spPr>
        <a:xfrm flipV="1">
          <a:off x="7861300" y="9400224"/>
          <a:ext cx="889000" cy="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49367</xdr:rowOff>
    </xdr:from>
    <xdr:to>
      <xdr:col>11</xdr:col>
      <xdr:colOff>307975</xdr:colOff>
      <xdr:row>57</xdr:row>
      <xdr:rowOff>87864</xdr:rowOff>
    </xdr:to>
    <xdr:cxnSp macro="">
      <xdr:nvCxnSpPr>
        <xdr:cNvPr id="359" name="直線コネクタ 358"/>
        <xdr:cNvCxnSpPr/>
      </xdr:nvCxnSpPr>
      <xdr:spPr>
        <a:xfrm flipV="1">
          <a:off x="6972300" y="9479117"/>
          <a:ext cx="889000" cy="3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99190</xdr:rowOff>
    </xdr:from>
    <xdr:to>
      <xdr:col>15</xdr:col>
      <xdr:colOff>231775</xdr:colOff>
      <xdr:row>56</xdr:row>
      <xdr:rowOff>29340</xdr:rowOff>
    </xdr:to>
    <xdr:sp macro="" textlink="">
      <xdr:nvSpPr>
        <xdr:cNvPr id="369" name="円/楕円 368"/>
        <xdr:cNvSpPr/>
      </xdr:nvSpPr>
      <xdr:spPr>
        <a:xfrm>
          <a:off x="10426700" y="95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122067</xdr:rowOff>
    </xdr:from>
    <xdr:ext cx="599010" cy="259045"/>
    <xdr:sp macro="" textlink="">
      <xdr:nvSpPr>
        <xdr:cNvPr id="370" name="普通建設事業費該当値テキスト"/>
        <xdr:cNvSpPr txBox="1"/>
      </xdr:nvSpPr>
      <xdr:spPr>
        <a:xfrm>
          <a:off x="10528300" y="938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194,349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2812</xdr:rowOff>
    </xdr:from>
    <xdr:to>
      <xdr:col>14</xdr:col>
      <xdr:colOff>79375</xdr:colOff>
      <xdr:row>56</xdr:row>
      <xdr:rowOff>104412</xdr:rowOff>
    </xdr:to>
    <xdr:sp macro="" textlink="">
      <xdr:nvSpPr>
        <xdr:cNvPr id="371" name="円/楕円 370"/>
        <xdr:cNvSpPr/>
      </xdr:nvSpPr>
      <xdr:spPr>
        <a:xfrm>
          <a:off x="9588500" y="96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120939</xdr:rowOff>
    </xdr:from>
    <xdr:ext cx="599010" cy="259045"/>
    <xdr:sp macro="" textlink="">
      <xdr:nvSpPr>
        <xdr:cNvPr id="372" name="テキスト ボックス 371"/>
        <xdr:cNvSpPr txBox="1"/>
      </xdr:nvSpPr>
      <xdr:spPr>
        <a:xfrm>
          <a:off x="9339794" y="93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171,361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91124</xdr:rowOff>
    </xdr:from>
    <xdr:to>
      <xdr:col>12</xdr:col>
      <xdr:colOff>561975</xdr:colOff>
      <xdr:row>55</xdr:row>
      <xdr:rowOff>21274</xdr:rowOff>
    </xdr:to>
    <xdr:sp macro="" textlink="">
      <xdr:nvSpPr>
        <xdr:cNvPr id="373" name="円/楕円 372"/>
        <xdr:cNvSpPr/>
      </xdr:nvSpPr>
      <xdr:spPr>
        <a:xfrm>
          <a:off x="8699500" y="93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37801</xdr:rowOff>
    </xdr:from>
    <xdr:ext cx="599010" cy="259045"/>
    <xdr:sp macro="" textlink="">
      <xdr:nvSpPr>
        <xdr:cNvPr id="374" name="テキスト ボックス 373"/>
        <xdr:cNvSpPr txBox="1"/>
      </xdr:nvSpPr>
      <xdr:spPr>
        <a:xfrm>
          <a:off x="8450794" y="912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249,319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170017</xdr:rowOff>
    </xdr:from>
    <xdr:to>
      <xdr:col>11</xdr:col>
      <xdr:colOff>358775</xdr:colOff>
      <xdr:row>55</xdr:row>
      <xdr:rowOff>100167</xdr:rowOff>
    </xdr:to>
    <xdr:sp macro="" textlink="">
      <xdr:nvSpPr>
        <xdr:cNvPr id="375" name="円/楕円 374"/>
        <xdr:cNvSpPr/>
      </xdr:nvSpPr>
      <xdr:spPr>
        <a:xfrm>
          <a:off x="7810500" y="94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116694</xdr:rowOff>
    </xdr:from>
    <xdr:ext cx="599010" cy="259045"/>
    <xdr:sp macro="" textlink="">
      <xdr:nvSpPr>
        <xdr:cNvPr id="376" name="テキスト ボックス 375"/>
        <xdr:cNvSpPr txBox="1"/>
      </xdr:nvSpPr>
      <xdr:spPr>
        <a:xfrm>
          <a:off x="7561794" y="920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37064</xdr:rowOff>
    </xdr:from>
    <xdr:to>
      <xdr:col>10</xdr:col>
      <xdr:colOff>155575</xdr:colOff>
      <xdr:row>57</xdr:row>
      <xdr:rowOff>138664</xdr:rowOff>
    </xdr:to>
    <xdr:sp macro="" textlink="">
      <xdr:nvSpPr>
        <xdr:cNvPr id="377" name="円/楕円 376"/>
        <xdr:cNvSpPr/>
      </xdr:nvSpPr>
      <xdr:spPr>
        <a:xfrm>
          <a:off x="6921500" y="98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129791</xdr:rowOff>
    </xdr:from>
    <xdr:ext cx="599010" cy="259045"/>
    <xdr:sp macro="" textlink="">
      <xdr:nvSpPr>
        <xdr:cNvPr id="378" name="テキスト ボックス 377"/>
        <xdr:cNvSpPr txBox="1"/>
      </xdr:nvSpPr>
      <xdr:spPr>
        <a:xfrm>
          <a:off x="6672794" y="99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108688</xdr:rowOff>
    </xdr:from>
    <xdr:to>
      <xdr:col>15</xdr:col>
      <xdr:colOff>180975</xdr:colOff>
      <xdr:row>76</xdr:row>
      <xdr:rowOff>51735</xdr:rowOff>
    </xdr:to>
    <xdr:cxnSp macro="">
      <xdr:nvCxnSpPr>
        <xdr:cNvPr id="405" name="直線コネクタ 404"/>
        <xdr:cNvCxnSpPr/>
      </xdr:nvCxnSpPr>
      <xdr:spPr>
        <a:xfrm>
          <a:off x="9639300" y="12967438"/>
          <a:ext cx="8382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167882</xdr:rowOff>
    </xdr:from>
    <xdr:to>
      <xdr:col>14</xdr:col>
      <xdr:colOff>28575</xdr:colOff>
      <xdr:row>75</xdr:row>
      <xdr:rowOff>108688</xdr:rowOff>
    </xdr:to>
    <xdr:cxnSp macro="">
      <xdr:nvCxnSpPr>
        <xdr:cNvPr id="408" name="直線コネクタ 407"/>
        <xdr:cNvCxnSpPr/>
      </xdr:nvCxnSpPr>
      <xdr:spPr>
        <a:xfrm>
          <a:off x="8750300" y="12855182"/>
          <a:ext cx="889000" cy="1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935</xdr:rowOff>
    </xdr:from>
    <xdr:to>
      <xdr:col>15</xdr:col>
      <xdr:colOff>231775</xdr:colOff>
      <xdr:row>76</xdr:row>
      <xdr:rowOff>102535</xdr:rowOff>
    </xdr:to>
    <xdr:sp macro="" textlink="">
      <xdr:nvSpPr>
        <xdr:cNvPr id="418" name="円/楕円 417"/>
        <xdr:cNvSpPr/>
      </xdr:nvSpPr>
      <xdr:spPr>
        <a:xfrm>
          <a:off x="10426700" y="130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23812</xdr:rowOff>
    </xdr:from>
    <xdr:ext cx="534377" cy="259045"/>
    <xdr:sp macro="" textlink="">
      <xdr:nvSpPr>
        <xdr:cNvPr id="419" name="普通建設事業費 （ うち新規整備　）該当値テキスト"/>
        <xdr:cNvSpPr txBox="1"/>
      </xdr:nvSpPr>
      <xdr:spPr>
        <a:xfrm>
          <a:off x="10528300" y="128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94,240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57888</xdr:rowOff>
    </xdr:from>
    <xdr:to>
      <xdr:col>14</xdr:col>
      <xdr:colOff>79375</xdr:colOff>
      <xdr:row>75</xdr:row>
      <xdr:rowOff>159488</xdr:rowOff>
    </xdr:to>
    <xdr:sp macro="" textlink="">
      <xdr:nvSpPr>
        <xdr:cNvPr id="420" name="円/楕円 419"/>
        <xdr:cNvSpPr/>
      </xdr:nvSpPr>
      <xdr:spPr>
        <a:xfrm>
          <a:off x="9588500" y="129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4565</xdr:rowOff>
    </xdr:from>
    <xdr:ext cx="599010" cy="259045"/>
    <xdr:sp macro="" textlink="">
      <xdr:nvSpPr>
        <xdr:cNvPr id="421" name="テキスト ボックス 420"/>
        <xdr:cNvSpPr txBox="1"/>
      </xdr:nvSpPr>
      <xdr:spPr>
        <a:xfrm>
          <a:off x="9339794" y="126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119,283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117082</xdr:rowOff>
    </xdr:from>
    <xdr:to>
      <xdr:col>12</xdr:col>
      <xdr:colOff>561975</xdr:colOff>
      <xdr:row>75</xdr:row>
      <xdr:rowOff>47232</xdr:rowOff>
    </xdr:to>
    <xdr:sp macro="" textlink="">
      <xdr:nvSpPr>
        <xdr:cNvPr id="422" name="円/楕円 421"/>
        <xdr:cNvSpPr/>
      </xdr:nvSpPr>
      <xdr:spPr>
        <a:xfrm>
          <a:off x="8699500" y="128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63759</xdr:rowOff>
    </xdr:from>
    <xdr:ext cx="599010" cy="259045"/>
    <xdr:sp macro="" textlink="">
      <xdr:nvSpPr>
        <xdr:cNvPr id="423" name="テキスト ボックス 422"/>
        <xdr:cNvSpPr txBox="1"/>
      </xdr:nvSpPr>
      <xdr:spPr>
        <a:xfrm>
          <a:off x="8450794" y="1257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105172</xdr:rowOff>
    </xdr:from>
    <xdr:to>
      <xdr:col>15</xdr:col>
      <xdr:colOff>180975</xdr:colOff>
      <xdr:row>98</xdr:row>
      <xdr:rowOff>8204</xdr:rowOff>
    </xdr:to>
    <xdr:cxnSp macro="">
      <xdr:nvCxnSpPr>
        <xdr:cNvPr id="450" name="直線コネクタ 449"/>
        <xdr:cNvCxnSpPr/>
      </xdr:nvCxnSpPr>
      <xdr:spPr>
        <a:xfrm>
          <a:off x="9639300" y="16735822"/>
          <a:ext cx="838200" cy="7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40473</xdr:rowOff>
    </xdr:from>
    <xdr:to>
      <xdr:col>14</xdr:col>
      <xdr:colOff>28575</xdr:colOff>
      <xdr:row>97</xdr:row>
      <xdr:rowOff>105172</xdr:rowOff>
    </xdr:to>
    <xdr:cxnSp macro="">
      <xdr:nvCxnSpPr>
        <xdr:cNvPr id="453" name="直線コネクタ 452"/>
        <xdr:cNvCxnSpPr/>
      </xdr:nvCxnSpPr>
      <xdr:spPr>
        <a:xfrm>
          <a:off x="8750300" y="16671123"/>
          <a:ext cx="889000" cy="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128854</xdr:rowOff>
    </xdr:from>
    <xdr:to>
      <xdr:col>15</xdr:col>
      <xdr:colOff>231775</xdr:colOff>
      <xdr:row>98</xdr:row>
      <xdr:rowOff>59004</xdr:rowOff>
    </xdr:to>
    <xdr:sp macro="" textlink="">
      <xdr:nvSpPr>
        <xdr:cNvPr id="463" name="円/楕円 462"/>
        <xdr:cNvSpPr/>
      </xdr:nvSpPr>
      <xdr:spPr>
        <a:xfrm>
          <a:off x="10426700" y="167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43781</xdr:rowOff>
    </xdr:from>
    <xdr:ext cx="534377" cy="259045"/>
    <xdr:sp macro="" textlink="">
      <xdr:nvSpPr>
        <xdr:cNvPr id="464" name="普通建設事業費 （ うち更新整備　）該当値テキスト"/>
        <xdr:cNvSpPr txBox="1"/>
      </xdr:nvSpPr>
      <xdr:spPr>
        <a:xfrm>
          <a:off x="10528300" y="166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54372</xdr:rowOff>
    </xdr:from>
    <xdr:to>
      <xdr:col>14</xdr:col>
      <xdr:colOff>79375</xdr:colOff>
      <xdr:row>97</xdr:row>
      <xdr:rowOff>155972</xdr:rowOff>
    </xdr:to>
    <xdr:sp macro="" textlink="">
      <xdr:nvSpPr>
        <xdr:cNvPr id="465" name="円/楕円 464"/>
        <xdr:cNvSpPr/>
      </xdr:nvSpPr>
      <xdr:spPr>
        <a:xfrm>
          <a:off x="9588500" y="166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147099</xdr:rowOff>
    </xdr:from>
    <xdr:ext cx="534377" cy="259045"/>
    <xdr:sp macro="" textlink="">
      <xdr:nvSpPr>
        <xdr:cNvPr id="466" name="テキスト ボックス 465"/>
        <xdr:cNvSpPr txBox="1"/>
      </xdr:nvSpPr>
      <xdr:spPr>
        <a:xfrm>
          <a:off x="9372111" y="167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161123</xdr:rowOff>
    </xdr:from>
    <xdr:to>
      <xdr:col>12</xdr:col>
      <xdr:colOff>561975</xdr:colOff>
      <xdr:row>97</xdr:row>
      <xdr:rowOff>91273</xdr:rowOff>
    </xdr:to>
    <xdr:sp macro="" textlink="">
      <xdr:nvSpPr>
        <xdr:cNvPr id="467" name="円/楕円 466"/>
        <xdr:cNvSpPr/>
      </xdr:nvSpPr>
      <xdr:spPr>
        <a:xfrm>
          <a:off x="8699500" y="1662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82400</xdr:rowOff>
    </xdr:from>
    <xdr:ext cx="534377" cy="259045"/>
    <xdr:sp macro="" textlink="">
      <xdr:nvSpPr>
        <xdr:cNvPr id="468" name="テキスト ボックス 467"/>
        <xdr:cNvSpPr txBox="1"/>
      </xdr:nvSpPr>
      <xdr:spPr>
        <a:xfrm>
          <a:off x="8483111" y="1671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168938</xdr:rowOff>
    </xdr:from>
    <xdr:to>
      <xdr:col>23</xdr:col>
      <xdr:colOff>517525</xdr:colOff>
      <xdr:row>39</xdr:row>
      <xdr:rowOff>44450</xdr:rowOff>
    </xdr:to>
    <xdr:cxnSp macro="">
      <xdr:nvCxnSpPr>
        <xdr:cNvPr id="497" name="直線コネクタ 496"/>
        <xdr:cNvCxnSpPr/>
      </xdr:nvCxnSpPr>
      <xdr:spPr>
        <a:xfrm flipV="1">
          <a:off x="15481300" y="6684038"/>
          <a:ext cx="838200" cy="4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35664</xdr:rowOff>
    </xdr:from>
    <xdr:to>
      <xdr:col>22</xdr:col>
      <xdr:colOff>365125</xdr:colOff>
      <xdr:row>39</xdr:row>
      <xdr:rowOff>44450</xdr:rowOff>
    </xdr:to>
    <xdr:cxnSp macro="">
      <xdr:nvCxnSpPr>
        <xdr:cNvPr id="500" name="直線コネクタ 499"/>
        <xdr:cNvCxnSpPr/>
      </xdr:nvCxnSpPr>
      <xdr:spPr>
        <a:xfrm>
          <a:off x="14592300" y="6722214"/>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35664</xdr:rowOff>
    </xdr:from>
    <xdr:to>
      <xdr:col>21</xdr:col>
      <xdr:colOff>161925</xdr:colOff>
      <xdr:row>39</xdr:row>
      <xdr:rowOff>44450</xdr:rowOff>
    </xdr:to>
    <xdr:cxnSp macro="">
      <xdr:nvCxnSpPr>
        <xdr:cNvPr id="503" name="直線コネクタ 502"/>
        <xdr:cNvCxnSpPr/>
      </xdr:nvCxnSpPr>
      <xdr:spPr>
        <a:xfrm flipV="1">
          <a:off x="13703300" y="6722214"/>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118138</xdr:rowOff>
    </xdr:from>
    <xdr:to>
      <xdr:col>23</xdr:col>
      <xdr:colOff>568325</xdr:colOff>
      <xdr:row>39</xdr:row>
      <xdr:rowOff>48288</xdr:rowOff>
    </xdr:to>
    <xdr:sp macro="" textlink="">
      <xdr:nvSpPr>
        <xdr:cNvPr id="516" name="円/楕円 515"/>
        <xdr:cNvSpPr/>
      </xdr:nvSpPr>
      <xdr:spPr>
        <a:xfrm>
          <a:off x="16268700" y="66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7"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156314</xdr:rowOff>
    </xdr:from>
    <xdr:to>
      <xdr:col>21</xdr:col>
      <xdr:colOff>212725</xdr:colOff>
      <xdr:row>39</xdr:row>
      <xdr:rowOff>86464</xdr:rowOff>
    </xdr:to>
    <xdr:sp macro="" textlink="">
      <xdr:nvSpPr>
        <xdr:cNvPr id="520" name="円/楕円 519"/>
        <xdr:cNvSpPr/>
      </xdr:nvSpPr>
      <xdr:spPr>
        <a:xfrm>
          <a:off x="14541500" y="6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77591</xdr:rowOff>
    </xdr:from>
    <xdr:ext cx="469744" cy="259045"/>
    <xdr:sp macro="" textlink="">
      <xdr:nvSpPr>
        <xdr:cNvPr id="521" name="テキスト ボックス 520"/>
        <xdr:cNvSpPr txBox="1"/>
      </xdr:nvSpPr>
      <xdr:spPr>
        <a:xfrm>
          <a:off x="14357427" y="67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144044</xdr:rowOff>
    </xdr:from>
    <xdr:to>
      <xdr:col>23</xdr:col>
      <xdr:colOff>517525</xdr:colOff>
      <xdr:row>76</xdr:row>
      <xdr:rowOff>155057</xdr:rowOff>
    </xdr:to>
    <xdr:cxnSp macro="">
      <xdr:nvCxnSpPr>
        <xdr:cNvPr id="609" name="直線コネクタ 608"/>
        <xdr:cNvCxnSpPr/>
      </xdr:nvCxnSpPr>
      <xdr:spPr>
        <a:xfrm flipV="1">
          <a:off x="15481300" y="13174244"/>
          <a:ext cx="8382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132321</xdr:rowOff>
    </xdr:from>
    <xdr:to>
      <xdr:col>22</xdr:col>
      <xdr:colOff>365125</xdr:colOff>
      <xdr:row>76</xdr:row>
      <xdr:rowOff>155057</xdr:rowOff>
    </xdr:to>
    <xdr:cxnSp macro="">
      <xdr:nvCxnSpPr>
        <xdr:cNvPr id="612" name="直線コネクタ 611"/>
        <xdr:cNvCxnSpPr/>
      </xdr:nvCxnSpPr>
      <xdr:spPr>
        <a:xfrm>
          <a:off x="14592300" y="13162521"/>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132321</xdr:rowOff>
    </xdr:from>
    <xdr:to>
      <xdr:col>21</xdr:col>
      <xdr:colOff>161925</xdr:colOff>
      <xdr:row>76</xdr:row>
      <xdr:rowOff>161275</xdr:rowOff>
    </xdr:to>
    <xdr:cxnSp macro="">
      <xdr:nvCxnSpPr>
        <xdr:cNvPr id="615" name="直線コネクタ 614"/>
        <xdr:cNvCxnSpPr/>
      </xdr:nvCxnSpPr>
      <xdr:spPr>
        <a:xfrm flipV="1">
          <a:off x="13703300" y="1316252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154372</xdr:rowOff>
    </xdr:from>
    <xdr:to>
      <xdr:col>19</xdr:col>
      <xdr:colOff>644525</xdr:colOff>
      <xdr:row>76</xdr:row>
      <xdr:rowOff>161275</xdr:rowOff>
    </xdr:to>
    <xdr:cxnSp macro="">
      <xdr:nvCxnSpPr>
        <xdr:cNvPr id="618" name="直線コネクタ 617"/>
        <xdr:cNvCxnSpPr/>
      </xdr:nvCxnSpPr>
      <xdr:spPr>
        <a:xfrm>
          <a:off x="12814300" y="1318457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93244</xdr:rowOff>
    </xdr:from>
    <xdr:to>
      <xdr:col>23</xdr:col>
      <xdr:colOff>568325</xdr:colOff>
      <xdr:row>77</xdr:row>
      <xdr:rowOff>23394</xdr:rowOff>
    </xdr:to>
    <xdr:sp macro="" textlink="">
      <xdr:nvSpPr>
        <xdr:cNvPr id="628" name="円/楕円 627"/>
        <xdr:cNvSpPr/>
      </xdr:nvSpPr>
      <xdr:spPr>
        <a:xfrm>
          <a:off x="162687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71671</xdr:rowOff>
    </xdr:from>
    <xdr:ext cx="534377" cy="259045"/>
    <xdr:sp macro="" textlink="">
      <xdr:nvSpPr>
        <xdr:cNvPr id="629" name="公債費該当値テキスト"/>
        <xdr:cNvSpPr txBox="1"/>
      </xdr:nvSpPr>
      <xdr:spPr>
        <a:xfrm>
          <a:off x="16370300" y="131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74,050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104257</xdr:rowOff>
    </xdr:from>
    <xdr:to>
      <xdr:col>22</xdr:col>
      <xdr:colOff>415925</xdr:colOff>
      <xdr:row>77</xdr:row>
      <xdr:rowOff>34407</xdr:rowOff>
    </xdr:to>
    <xdr:sp macro="" textlink="">
      <xdr:nvSpPr>
        <xdr:cNvPr id="630" name="円/楕円 629"/>
        <xdr:cNvSpPr/>
      </xdr:nvSpPr>
      <xdr:spPr>
        <a:xfrm>
          <a:off x="15430500" y="131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25534</xdr:rowOff>
    </xdr:from>
    <xdr:ext cx="534377" cy="259045"/>
    <xdr:sp macro="" textlink="">
      <xdr:nvSpPr>
        <xdr:cNvPr id="631" name="テキスト ボックス 630"/>
        <xdr:cNvSpPr txBox="1"/>
      </xdr:nvSpPr>
      <xdr:spPr>
        <a:xfrm>
          <a:off x="15214111" y="132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81521</xdr:rowOff>
    </xdr:from>
    <xdr:to>
      <xdr:col>21</xdr:col>
      <xdr:colOff>212725</xdr:colOff>
      <xdr:row>77</xdr:row>
      <xdr:rowOff>11671</xdr:rowOff>
    </xdr:to>
    <xdr:sp macro="" textlink="">
      <xdr:nvSpPr>
        <xdr:cNvPr id="632" name="円/楕円 631"/>
        <xdr:cNvSpPr/>
      </xdr:nvSpPr>
      <xdr:spPr>
        <a:xfrm>
          <a:off x="14541500" y="131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2798</xdr:rowOff>
    </xdr:from>
    <xdr:ext cx="534377" cy="259045"/>
    <xdr:sp macro="" textlink="">
      <xdr:nvSpPr>
        <xdr:cNvPr id="633" name="テキスト ボックス 632"/>
        <xdr:cNvSpPr txBox="1"/>
      </xdr:nvSpPr>
      <xdr:spPr>
        <a:xfrm>
          <a:off x="14325111" y="132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110475</xdr:rowOff>
    </xdr:from>
    <xdr:to>
      <xdr:col>20</xdr:col>
      <xdr:colOff>9525</xdr:colOff>
      <xdr:row>77</xdr:row>
      <xdr:rowOff>40625</xdr:rowOff>
    </xdr:to>
    <xdr:sp macro="" textlink="">
      <xdr:nvSpPr>
        <xdr:cNvPr id="634" name="円/楕円 633"/>
        <xdr:cNvSpPr/>
      </xdr:nvSpPr>
      <xdr:spPr>
        <a:xfrm>
          <a:off x="13652500" y="131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31752</xdr:rowOff>
    </xdr:from>
    <xdr:ext cx="534377" cy="259045"/>
    <xdr:sp macro="" textlink="">
      <xdr:nvSpPr>
        <xdr:cNvPr id="635" name="テキスト ボックス 634"/>
        <xdr:cNvSpPr txBox="1"/>
      </xdr:nvSpPr>
      <xdr:spPr>
        <a:xfrm>
          <a:off x="13436111" y="132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103572</xdr:rowOff>
    </xdr:from>
    <xdr:to>
      <xdr:col>18</xdr:col>
      <xdr:colOff>492125</xdr:colOff>
      <xdr:row>77</xdr:row>
      <xdr:rowOff>33722</xdr:rowOff>
    </xdr:to>
    <xdr:sp macro="" textlink="">
      <xdr:nvSpPr>
        <xdr:cNvPr id="636" name="円/楕円 635"/>
        <xdr:cNvSpPr/>
      </xdr:nvSpPr>
      <xdr:spPr>
        <a:xfrm>
          <a:off x="12763500" y="13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24849</xdr:rowOff>
    </xdr:from>
    <xdr:ext cx="534377" cy="259045"/>
    <xdr:sp macro="" textlink="">
      <xdr:nvSpPr>
        <xdr:cNvPr id="637" name="テキスト ボックス 636"/>
        <xdr:cNvSpPr txBox="1"/>
      </xdr:nvSpPr>
      <xdr:spPr>
        <a:xfrm>
          <a:off x="12547111" y="132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10640</xdr:rowOff>
    </xdr:from>
    <xdr:to>
      <xdr:col>23</xdr:col>
      <xdr:colOff>517525</xdr:colOff>
      <xdr:row>98</xdr:row>
      <xdr:rowOff>40584</xdr:rowOff>
    </xdr:to>
    <xdr:cxnSp macro="">
      <xdr:nvCxnSpPr>
        <xdr:cNvPr id="666" name="直線コネクタ 665"/>
        <xdr:cNvCxnSpPr/>
      </xdr:nvCxnSpPr>
      <xdr:spPr>
        <a:xfrm flipV="1">
          <a:off x="15481300" y="16812740"/>
          <a:ext cx="8382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169323</xdr:rowOff>
    </xdr:from>
    <xdr:to>
      <xdr:col>22</xdr:col>
      <xdr:colOff>365125</xdr:colOff>
      <xdr:row>98</xdr:row>
      <xdr:rowOff>40584</xdr:rowOff>
    </xdr:to>
    <xdr:cxnSp macro="">
      <xdr:nvCxnSpPr>
        <xdr:cNvPr id="669" name="直線コネクタ 668"/>
        <xdr:cNvCxnSpPr/>
      </xdr:nvCxnSpPr>
      <xdr:spPr>
        <a:xfrm>
          <a:off x="14592300" y="16799973"/>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169323</xdr:rowOff>
    </xdr:from>
    <xdr:to>
      <xdr:col>21</xdr:col>
      <xdr:colOff>161925</xdr:colOff>
      <xdr:row>98</xdr:row>
      <xdr:rowOff>55004</xdr:rowOff>
    </xdr:to>
    <xdr:cxnSp macro="">
      <xdr:nvCxnSpPr>
        <xdr:cNvPr id="672" name="直線コネクタ 671"/>
        <xdr:cNvCxnSpPr/>
      </xdr:nvCxnSpPr>
      <xdr:spPr>
        <a:xfrm flipV="1">
          <a:off x="13703300" y="16799973"/>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19190</xdr:rowOff>
    </xdr:from>
    <xdr:to>
      <xdr:col>19</xdr:col>
      <xdr:colOff>644525</xdr:colOff>
      <xdr:row>98</xdr:row>
      <xdr:rowOff>55004</xdr:rowOff>
    </xdr:to>
    <xdr:cxnSp macro="">
      <xdr:nvCxnSpPr>
        <xdr:cNvPr id="675" name="直線コネクタ 674"/>
        <xdr:cNvCxnSpPr/>
      </xdr:nvCxnSpPr>
      <xdr:spPr>
        <a:xfrm>
          <a:off x="12814300" y="1682129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131290</xdr:rowOff>
    </xdr:from>
    <xdr:to>
      <xdr:col>23</xdr:col>
      <xdr:colOff>568325</xdr:colOff>
      <xdr:row>98</xdr:row>
      <xdr:rowOff>61440</xdr:rowOff>
    </xdr:to>
    <xdr:sp macro="" textlink="">
      <xdr:nvSpPr>
        <xdr:cNvPr id="685" name="円/楕円 684"/>
        <xdr:cNvSpPr/>
      </xdr:nvSpPr>
      <xdr:spPr>
        <a:xfrm>
          <a:off x="16268700" y="167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154167</xdr:rowOff>
    </xdr:from>
    <xdr:ext cx="534377" cy="259045"/>
    <xdr:sp macro="" textlink="">
      <xdr:nvSpPr>
        <xdr:cNvPr id="686" name="積立金該当値テキスト"/>
        <xdr:cNvSpPr txBox="1"/>
      </xdr:nvSpPr>
      <xdr:spPr>
        <a:xfrm>
          <a:off x="16370300" y="166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161234</xdr:rowOff>
    </xdr:from>
    <xdr:to>
      <xdr:col>22</xdr:col>
      <xdr:colOff>415925</xdr:colOff>
      <xdr:row>98</xdr:row>
      <xdr:rowOff>91384</xdr:rowOff>
    </xdr:to>
    <xdr:sp macro="" textlink="">
      <xdr:nvSpPr>
        <xdr:cNvPr id="687" name="円/楕円 686"/>
        <xdr:cNvSpPr/>
      </xdr:nvSpPr>
      <xdr:spPr>
        <a:xfrm>
          <a:off x="15430500" y="16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82511</xdr:rowOff>
    </xdr:from>
    <xdr:ext cx="534377" cy="259045"/>
    <xdr:sp macro="" textlink="">
      <xdr:nvSpPr>
        <xdr:cNvPr id="688" name="テキスト ボックス 687"/>
        <xdr:cNvSpPr txBox="1"/>
      </xdr:nvSpPr>
      <xdr:spPr>
        <a:xfrm>
          <a:off x="15214111" y="1688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118523</xdr:rowOff>
    </xdr:from>
    <xdr:to>
      <xdr:col>21</xdr:col>
      <xdr:colOff>212725</xdr:colOff>
      <xdr:row>98</xdr:row>
      <xdr:rowOff>48673</xdr:rowOff>
    </xdr:to>
    <xdr:sp macro="" textlink="">
      <xdr:nvSpPr>
        <xdr:cNvPr id="689" name="円/楕円 688"/>
        <xdr:cNvSpPr/>
      </xdr:nvSpPr>
      <xdr:spPr>
        <a:xfrm>
          <a:off x="14541500" y="167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65200</xdr:rowOff>
    </xdr:from>
    <xdr:ext cx="534377" cy="259045"/>
    <xdr:sp macro="" textlink="">
      <xdr:nvSpPr>
        <xdr:cNvPr id="690" name="テキスト ボックス 689"/>
        <xdr:cNvSpPr txBox="1"/>
      </xdr:nvSpPr>
      <xdr:spPr>
        <a:xfrm>
          <a:off x="14325111" y="165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4204</xdr:rowOff>
    </xdr:from>
    <xdr:to>
      <xdr:col>20</xdr:col>
      <xdr:colOff>9525</xdr:colOff>
      <xdr:row>98</xdr:row>
      <xdr:rowOff>105804</xdr:rowOff>
    </xdr:to>
    <xdr:sp macro="" textlink="">
      <xdr:nvSpPr>
        <xdr:cNvPr id="691" name="円/楕円 690"/>
        <xdr:cNvSpPr/>
      </xdr:nvSpPr>
      <xdr:spPr>
        <a:xfrm>
          <a:off x="13652500" y="16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96931</xdr:rowOff>
    </xdr:from>
    <xdr:ext cx="534377" cy="259045"/>
    <xdr:sp macro="" textlink="">
      <xdr:nvSpPr>
        <xdr:cNvPr id="692" name="テキスト ボックス 691"/>
        <xdr:cNvSpPr txBox="1"/>
      </xdr:nvSpPr>
      <xdr:spPr>
        <a:xfrm>
          <a:off x="13436111" y="168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139840</xdr:rowOff>
    </xdr:from>
    <xdr:to>
      <xdr:col>18</xdr:col>
      <xdr:colOff>492125</xdr:colOff>
      <xdr:row>98</xdr:row>
      <xdr:rowOff>69990</xdr:rowOff>
    </xdr:to>
    <xdr:sp macro="" textlink="">
      <xdr:nvSpPr>
        <xdr:cNvPr id="693" name="円/楕円 692"/>
        <xdr:cNvSpPr/>
      </xdr:nvSpPr>
      <xdr:spPr>
        <a:xfrm>
          <a:off x="12763500" y="167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86517</xdr:rowOff>
    </xdr:from>
    <xdr:ext cx="534377" cy="259045"/>
    <xdr:sp macro="" textlink="">
      <xdr:nvSpPr>
        <xdr:cNvPr id="694" name="テキスト ボックス 693"/>
        <xdr:cNvSpPr txBox="1"/>
      </xdr:nvSpPr>
      <xdr:spPr>
        <a:xfrm>
          <a:off x="12547111" y="165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129916</xdr:rowOff>
    </xdr:from>
    <xdr:to>
      <xdr:col>32</xdr:col>
      <xdr:colOff>187325</xdr:colOff>
      <xdr:row>38</xdr:row>
      <xdr:rowOff>134854</xdr:rowOff>
    </xdr:to>
    <xdr:cxnSp macro="">
      <xdr:nvCxnSpPr>
        <xdr:cNvPr id="721" name="直線コネクタ 720"/>
        <xdr:cNvCxnSpPr/>
      </xdr:nvCxnSpPr>
      <xdr:spPr>
        <a:xfrm>
          <a:off x="21323300" y="6645016"/>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124704</xdr:rowOff>
    </xdr:from>
    <xdr:to>
      <xdr:col>31</xdr:col>
      <xdr:colOff>34925</xdr:colOff>
      <xdr:row>38</xdr:row>
      <xdr:rowOff>129916</xdr:rowOff>
    </xdr:to>
    <xdr:cxnSp macro="">
      <xdr:nvCxnSpPr>
        <xdr:cNvPr id="724" name="直線コネクタ 723"/>
        <xdr:cNvCxnSpPr/>
      </xdr:nvCxnSpPr>
      <xdr:spPr>
        <a:xfrm>
          <a:off x="20434300" y="6639804"/>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123744</xdr:rowOff>
    </xdr:from>
    <xdr:to>
      <xdr:col>29</xdr:col>
      <xdr:colOff>517525</xdr:colOff>
      <xdr:row>38</xdr:row>
      <xdr:rowOff>124704</xdr:rowOff>
    </xdr:to>
    <xdr:cxnSp macro="">
      <xdr:nvCxnSpPr>
        <xdr:cNvPr id="727" name="直線コネクタ 726"/>
        <xdr:cNvCxnSpPr/>
      </xdr:nvCxnSpPr>
      <xdr:spPr>
        <a:xfrm>
          <a:off x="19545300" y="6638844"/>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122555</xdr:rowOff>
    </xdr:from>
    <xdr:to>
      <xdr:col>28</xdr:col>
      <xdr:colOff>314325</xdr:colOff>
      <xdr:row>38</xdr:row>
      <xdr:rowOff>123744</xdr:rowOff>
    </xdr:to>
    <xdr:cxnSp macro="">
      <xdr:nvCxnSpPr>
        <xdr:cNvPr id="730" name="直線コネクタ 729"/>
        <xdr:cNvCxnSpPr/>
      </xdr:nvCxnSpPr>
      <xdr:spPr>
        <a:xfrm>
          <a:off x="18656300" y="663765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84054</xdr:rowOff>
    </xdr:from>
    <xdr:to>
      <xdr:col>32</xdr:col>
      <xdr:colOff>238125</xdr:colOff>
      <xdr:row>39</xdr:row>
      <xdr:rowOff>14204</xdr:rowOff>
    </xdr:to>
    <xdr:sp macro="" textlink="">
      <xdr:nvSpPr>
        <xdr:cNvPr id="740" name="円/楕円 739"/>
        <xdr:cNvSpPr/>
      </xdr:nvSpPr>
      <xdr:spPr>
        <a:xfrm>
          <a:off x="221107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170431</xdr:rowOff>
    </xdr:from>
    <xdr:ext cx="378565" cy="259045"/>
    <xdr:sp macro="" textlink="">
      <xdr:nvSpPr>
        <xdr:cNvPr id="741" name="投資及び出資金該当値テキスト"/>
        <xdr:cNvSpPr txBox="1"/>
      </xdr:nvSpPr>
      <xdr:spPr>
        <a:xfrm>
          <a:off x="22212300" y="6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79116</xdr:rowOff>
    </xdr:from>
    <xdr:to>
      <xdr:col>31</xdr:col>
      <xdr:colOff>85725</xdr:colOff>
      <xdr:row>39</xdr:row>
      <xdr:rowOff>9266</xdr:rowOff>
    </xdr:to>
    <xdr:sp macro="" textlink="">
      <xdr:nvSpPr>
        <xdr:cNvPr id="742" name="円/楕円 741"/>
        <xdr:cNvSpPr/>
      </xdr:nvSpPr>
      <xdr:spPr>
        <a:xfrm>
          <a:off x="21272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393</xdr:rowOff>
    </xdr:from>
    <xdr:ext cx="378565" cy="259045"/>
    <xdr:sp macro="" textlink="">
      <xdr:nvSpPr>
        <xdr:cNvPr id="743" name="テキスト ボックス 742"/>
        <xdr:cNvSpPr txBox="1"/>
      </xdr:nvSpPr>
      <xdr:spPr>
        <a:xfrm>
          <a:off x="21134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73904</xdr:rowOff>
    </xdr:from>
    <xdr:to>
      <xdr:col>29</xdr:col>
      <xdr:colOff>568325</xdr:colOff>
      <xdr:row>39</xdr:row>
      <xdr:rowOff>4054</xdr:rowOff>
    </xdr:to>
    <xdr:sp macro="" textlink="">
      <xdr:nvSpPr>
        <xdr:cNvPr id="744" name="円/楕円 743"/>
        <xdr:cNvSpPr/>
      </xdr:nvSpPr>
      <xdr:spPr>
        <a:xfrm>
          <a:off x="20383500" y="6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166631</xdr:rowOff>
    </xdr:from>
    <xdr:ext cx="378565" cy="259045"/>
    <xdr:sp macro="" textlink="">
      <xdr:nvSpPr>
        <xdr:cNvPr id="745" name="テキスト ボックス 744"/>
        <xdr:cNvSpPr txBox="1"/>
      </xdr:nvSpPr>
      <xdr:spPr>
        <a:xfrm>
          <a:off x="20245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72944</xdr:rowOff>
    </xdr:from>
    <xdr:to>
      <xdr:col>28</xdr:col>
      <xdr:colOff>365125</xdr:colOff>
      <xdr:row>39</xdr:row>
      <xdr:rowOff>3094</xdr:rowOff>
    </xdr:to>
    <xdr:sp macro="" textlink="">
      <xdr:nvSpPr>
        <xdr:cNvPr id="746" name="円/楕円 745"/>
        <xdr:cNvSpPr/>
      </xdr:nvSpPr>
      <xdr:spPr>
        <a:xfrm>
          <a:off x="19494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165671</xdr:rowOff>
    </xdr:from>
    <xdr:ext cx="378565" cy="259045"/>
    <xdr:sp macro="" textlink="">
      <xdr:nvSpPr>
        <xdr:cNvPr id="747" name="テキスト ボックス 746"/>
        <xdr:cNvSpPr txBox="1"/>
      </xdr:nvSpPr>
      <xdr:spPr>
        <a:xfrm>
          <a:off x="19356017" y="668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71755</xdr:rowOff>
    </xdr:from>
    <xdr:to>
      <xdr:col>27</xdr:col>
      <xdr:colOff>161925</xdr:colOff>
      <xdr:row>39</xdr:row>
      <xdr:rowOff>1905</xdr:rowOff>
    </xdr:to>
    <xdr:sp macro="" textlink="">
      <xdr:nvSpPr>
        <xdr:cNvPr id="748" name="円/楕円 747"/>
        <xdr:cNvSpPr/>
      </xdr:nvSpPr>
      <xdr:spPr>
        <a:xfrm>
          <a:off x="18605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164482</xdr:rowOff>
    </xdr:from>
    <xdr:ext cx="378565" cy="259045"/>
    <xdr:sp macro="" textlink="">
      <xdr:nvSpPr>
        <xdr:cNvPr id="749" name="テキスト ボックス 748"/>
        <xdr:cNvSpPr txBox="1"/>
      </xdr:nvSpPr>
      <xdr:spPr>
        <a:xfrm>
          <a:off x="18467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128325</xdr:rowOff>
    </xdr:from>
    <xdr:to>
      <xdr:col>32</xdr:col>
      <xdr:colOff>187325</xdr:colOff>
      <xdr:row>75</xdr:row>
      <xdr:rowOff>112</xdr:rowOff>
    </xdr:to>
    <xdr:cxnSp macro="">
      <xdr:nvCxnSpPr>
        <xdr:cNvPr id="837" name="直線コネクタ 836"/>
        <xdr:cNvCxnSpPr/>
      </xdr:nvCxnSpPr>
      <xdr:spPr>
        <a:xfrm flipV="1">
          <a:off x="21323300" y="12815625"/>
          <a:ext cx="8382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130480</xdr:rowOff>
    </xdr:from>
    <xdr:to>
      <xdr:col>31</xdr:col>
      <xdr:colOff>34925</xdr:colOff>
      <xdr:row>75</xdr:row>
      <xdr:rowOff>112</xdr:rowOff>
    </xdr:to>
    <xdr:cxnSp macro="">
      <xdr:nvCxnSpPr>
        <xdr:cNvPr id="840" name="直線コネクタ 839"/>
        <xdr:cNvCxnSpPr/>
      </xdr:nvCxnSpPr>
      <xdr:spPr>
        <a:xfrm>
          <a:off x="20434300" y="12817780"/>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130480</xdr:rowOff>
    </xdr:from>
    <xdr:to>
      <xdr:col>29</xdr:col>
      <xdr:colOff>517525</xdr:colOff>
      <xdr:row>75</xdr:row>
      <xdr:rowOff>28491</xdr:rowOff>
    </xdr:to>
    <xdr:cxnSp macro="">
      <xdr:nvCxnSpPr>
        <xdr:cNvPr id="843" name="直線コネクタ 842"/>
        <xdr:cNvCxnSpPr/>
      </xdr:nvCxnSpPr>
      <xdr:spPr>
        <a:xfrm flipV="1">
          <a:off x="19545300" y="12817780"/>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28491</xdr:rowOff>
    </xdr:from>
    <xdr:to>
      <xdr:col>28</xdr:col>
      <xdr:colOff>314325</xdr:colOff>
      <xdr:row>75</xdr:row>
      <xdr:rowOff>47357</xdr:rowOff>
    </xdr:to>
    <xdr:cxnSp macro="">
      <xdr:nvCxnSpPr>
        <xdr:cNvPr id="846" name="直線コネクタ 845"/>
        <xdr:cNvCxnSpPr/>
      </xdr:nvCxnSpPr>
      <xdr:spPr>
        <a:xfrm flipV="1">
          <a:off x="18656300" y="12887241"/>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77525</xdr:rowOff>
    </xdr:from>
    <xdr:to>
      <xdr:col>32</xdr:col>
      <xdr:colOff>238125</xdr:colOff>
      <xdr:row>75</xdr:row>
      <xdr:rowOff>7675</xdr:rowOff>
    </xdr:to>
    <xdr:sp macro="" textlink="">
      <xdr:nvSpPr>
        <xdr:cNvPr id="856" name="円/楕円 855"/>
        <xdr:cNvSpPr/>
      </xdr:nvSpPr>
      <xdr:spPr>
        <a:xfrm>
          <a:off x="22110700" y="12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55952</xdr:rowOff>
    </xdr:from>
    <xdr:ext cx="534377" cy="259045"/>
    <xdr:sp macro="" textlink="">
      <xdr:nvSpPr>
        <xdr:cNvPr id="857" name="繰出金該当値テキスト"/>
        <xdr:cNvSpPr txBox="1"/>
      </xdr:nvSpPr>
      <xdr:spPr>
        <a:xfrm>
          <a:off x="22212300" y="127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76,045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120762</xdr:rowOff>
    </xdr:from>
    <xdr:to>
      <xdr:col>31</xdr:col>
      <xdr:colOff>85725</xdr:colOff>
      <xdr:row>75</xdr:row>
      <xdr:rowOff>50912</xdr:rowOff>
    </xdr:to>
    <xdr:sp macro="" textlink="">
      <xdr:nvSpPr>
        <xdr:cNvPr id="858" name="円/楕円 857"/>
        <xdr:cNvSpPr/>
      </xdr:nvSpPr>
      <xdr:spPr>
        <a:xfrm>
          <a:off x="21272500" y="128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42039</xdr:rowOff>
    </xdr:from>
    <xdr:ext cx="534377" cy="259045"/>
    <xdr:sp macro="" textlink="">
      <xdr:nvSpPr>
        <xdr:cNvPr id="859" name="テキスト ボックス 858"/>
        <xdr:cNvSpPr txBox="1"/>
      </xdr:nvSpPr>
      <xdr:spPr>
        <a:xfrm>
          <a:off x="21056111" y="129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79680</xdr:rowOff>
    </xdr:from>
    <xdr:to>
      <xdr:col>29</xdr:col>
      <xdr:colOff>568325</xdr:colOff>
      <xdr:row>75</xdr:row>
      <xdr:rowOff>9830</xdr:rowOff>
    </xdr:to>
    <xdr:sp macro="" textlink="">
      <xdr:nvSpPr>
        <xdr:cNvPr id="860" name="円/楕円 859"/>
        <xdr:cNvSpPr/>
      </xdr:nvSpPr>
      <xdr:spPr>
        <a:xfrm>
          <a:off x="20383500" y="127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957</xdr:rowOff>
    </xdr:from>
    <xdr:ext cx="534377" cy="259045"/>
    <xdr:sp macro="" textlink="">
      <xdr:nvSpPr>
        <xdr:cNvPr id="861" name="テキスト ボックス 860"/>
        <xdr:cNvSpPr txBox="1"/>
      </xdr:nvSpPr>
      <xdr:spPr>
        <a:xfrm>
          <a:off x="20167111" y="128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149141</xdr:rowOff>
    </xdr:from>
    <xdr:to>
      <xdr:col>28</xdr:col>
      <xdr:colOff>365125</xdr:colOff>
      <xdr:row>75</xdr:row>
      <xdr:rowOff>79291</xdr:rowOff>
    </xdr:to>
    <xdr:sp macro="" textlink="">
      <xdr:nvSpPr>
        <xdr:cNvPr id="862" name="円/楕円 861"/>
        <xdr:cNvSpPr/>
      </xdr:nvSpPr>
      <xdr:spPr>
        <a:xfrm>
          <a:off x="19494500" y="128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70418</xdr:rowOff>
    </xdr:from>
    <xdr:ext cx="534377" cy="259045"/>
    <xdr:sp macro="" textlink="">
      <xdr:nvSpPr>
        <xdr:cNvPr id="863" name="テキスト ボックス 862"/>
        <xdr:cNvSpPr txBox="1"/>
      </xdr:nvSpPr>
      <xdr:spPr>
        <a:xfrm>
          <a:off x="19278111" y="12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168007</xdr:rowOff>
    </xdr:from>
    <xdr:to>
      <xdr:col>27</xdr:col>
      <xdr:colOff>161925</xdr:colOff>
      <xdr:row>75</xdr:row>
      <xdr:rowOff>98157</xdr:rowOff>
    </xdr:to>
    <xdr:sp macro="" textlink="">
      <xdr:nvSpPr>
        <xdr:cNvPr id="864" name="円/楕円 863"/>
        <xdr:cNvSpPr/>
      </xdr:nvSpPr>
      <xdr:spPr>
        <a:xfrm>
          <a:off x="18605500" y="128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89284</xdr:rowOff>
    </xdr:from>
    <xdr:ext cx="534377" cy="259045"/>
    <xdr:sp macro="" textlink="">
      <xdr:nvSpPr>
        <xdr:cNvPr id="865" name="テキスト ボックス 864"/>
        <xdr:cNvSpPr txBox="1"/>
      </xdr:nvSpPr>
      <xdr:spPr>
        <a:xfrm>
          <a:off x="18389111" y="1294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24</a:t>
          </a:r>
          <a:r>
            <a:rPr kumimoji="1" lang="ja-JP" altLang="en-US" sz="1300" baseline="0">
              <a:latin typeface="ＭＳ Ｐゴシック"/>
            </a:rPr>
            <a:t>年</a:t>
          </a:r>
          <a:r>
            <a:rPr kumimoji="1" lang="en-US" altLang="ja-JP" sz="1300" baseline="0">
              <a:latin typeface="ＭＳ Ｐゴシック"/>
            </a:rPr>
            <a:t>4</a:t>
          </a:r>
          <a:r>
            <a:rPr kumimoji="1" lang="ja-JP" altLang="en-US" sz="1300" baseline="0">
              <a:latin typeface="ＭＳ Ｐゴシック"/>
            </a:rPr>
            <a:t>月</a:t>
          </a:r>
          <a:r>
            <a:rPr kumimoji="1" lang="en-US" altLang="ja-JP" sz="1300" baseline="0">
              <a:latin typeface="ＭＳ Ｐゴシック"/>
            </a:rPr>
            <a:t>1</a:t>
          </a:r>
          <a:r>
            <a:rPr kumimoji="1" lang="ja-JP" altLang="en-US" sz="1300" baseline="0">
              <a:latin typeface="ＭＳ Ｐゴシック"/>
            </a:rPr>
            <a:t>日時点の当麻町の総人口は、</a:t>
          </a:r>
          <a:r>
            <a:rPr kumimoji="1" lang="en-US" altLang="ja-JP" sz="1300" baseline="0">
              <a:latin typeface="ＭＳ Ｐゴシック"/>
            </a:rPr>
            <a:t>7,133</a:t>
          </a:r>
          <a:r>
            <a:rPr kumimoji="1" lang="ja-JP" altLang="en-US" sz="1300" baseline="0">
              <a:latin typeface="ＭＳ Ｐゴシック"/>
            </a:rPr>
            <a:t>人、</a:t>
          </a:r>
          <a:r>
            <a:rPr kumimoji="1" lang="en-US" altLang="ja-JP" sz="1300" baseline="0">
              <a:latin typeface="ＭＳ Ｐゴシック"/>
            </a:rPr>
            <a:t>65</a:t>
          </a:r>
          <a:r>
            <a:rPr kumimoji="1" lang="ja-JP" altLang="en-US" sz="1300" baseline="0">
              <a:latin typeface="ＭＳ Ｐゴシック"/>
            </a:rPr>
            <a:t>歳以上の人口が</a:t>
          </a:r>
          <a:r>
            <a:rPr kumimoji="1" lang="en-US" altLang="ja-JP" sz="1300" baseline="0">
              <a:latin typeface="ＭＳ Ｐゴシック"/>
            </a:rPr>
            <a:t>2,499</a:t>
          </a:r>
          <a:r>
            <a:rPr kumimoji="1" lang="ja-JP" altLang="en-US" sz="1300" baseline="0">
              <a:latin typeface="ＭＳ Ｐゴシック"/>
            </a:rPr>
            <a:t>人であったが、平成</a:t>
          </a:r>
          <a:r>
            <a:rPr kumimoji="1" lang="en-US" altLang="ja-JP" sz="1300" baseline="0">
              <a:latin typeface="ＭＳ Ｐゴシック"/>
            </a:rPr>
            <a:t>28</a:t>
          </a:r>
          <a:r>
            <a:rPr kumimoji="1" lang="ja-JP" altLang="en-US" sz="1300" baseline="0">
              <a:latin typeface="ＭＳ Ｐゴシック"/>
            </a:rPr>
            <a:t>年</a:t>
          </a:r>
          <a:r>
            <a:rPr kumimoji="1" lang="en-US" altLang="ja-JP" sz="1300" baseline="0">
              <a:latin typeface="ＭＳ Ｐゴシック"/>
            </a:rPr>
            <a:t>4</a:t>
          </a:r>
          <a:r>
            <a:rPr kumimoji="1" lang="ja-JP" altLang="en-US" sz="1300" baseline="0">
              <a:latin typeface="ＭＳ Ｐゴシック"/>
            </a:rPr>
            <a:t>月</a:t>
          </a:r>
          <a:r>
            <a:rPr kumimoji="1" lang="en-US" altLang="ja-JP" sz="1300" baseline="0">
              <a:latin typeface="ＭＳ Ｐゴシック"/>
            </a:rPr>
            <a:t>1</a:t>
          </a:r>
          <a:r>
            <a:rPr kumimoji="1" lang="ja-JP" altLang="en-US" sz="1300" baseline="0">
              <a:latin typeface="ＭＳ Ｐゴシック"/>
            </a:rPr>
            <a:t>日時点で総人口は</a:t>
          </a:r>
          <a:r>
            <a:rPr kumimoji="1" lang="en-US" altLang="ja-JP" sz="1300" baseline="0">
              <a:latin typeface="ＭＳ Ｐゴシック"/>
            </a:rPr>
            <a:t>399</a:t>
          </a:r>
          <a:r>
            <a:rPr kumimoji="1" lang="ja-JP" altLang="en-US" sz="1300" baseline="0">
              <a:latin typeface="ＭＳ Ｐゴシック"/>
            </a:rPr>
            <a:t>人減の</a:t>
          </a:r>
          <a:r>
            <a:rPr kumimoji="1" lang="en-US" altLang="ja-JP" sz="1300" baseline="0">
              <a:latin typeface="ＭＳ Ｐゴシック"/>
            </a:rPr>
            <a:t>6,734</a:t>
          </a:r>
          <a:r>
            <a:rPr kumimoji="1" lang="ja-JP" altLang="en-US" sz="1300" baseline="0">
              <a:latin typeface="ＭＳ Ｐゴシック"/>
            </a:rPr>
            <a:t>人、</a:t>
          </a:r>
          <a:r>
            <a:rPr kumimoji="1" lang="en-US" altLang="ja-JP" sz="1300" baseline="0">
              <a:latin typeface="ＭＳ Ｐゴシック"/>
            </a:rPr>
            <a:t>65</a:t>
          </a:r>
          <a:r>
            <a:rPr kumimoji="1" lang="ja-JP" altLang="en-US" sz="1300" baseline="0">
              <a:latin typeface="ＭＳ Ｐゴシック"/>
            </a:rPr>
            <a:t>歳以上の人口は</a:t>
          </a:r>
          <a:r>
            <a:rPr kumimoji="1" lang="en-US" altLang="ja-JP" sz="1300" baseline="0">
              <a:latin typeface="ＭＳ Ｐゴシック"/>
            </a:rPr>
            <a:t>182</a:t>
          </a:r>
          <a:r>
            <a:rPr kumimoji="1" lang="ja-JP" altLang="en-US" sz="1300" baseline="0">
              <a:latin typeface="ＭＳ Ｐゴシック"/>
            </a:rPr>
            <a:t>人増の</a:t>
          </a:r>
          <a:r>
            <a:rPr kumimoji="1" lang="en-US" altLang="ja-JP" sz="1300" baseline="0">
              <a:latin typeface="ＭＳ Ｐゴシック"/>
            </a:rPr>
            <a:t>2,681</a:t>
          </a:r>
          <a:r>
            <a:rPr kumimoji="1" lang="ja-JP" altLang="en-US" sz="1300" baseline="0">
              <a:latin typeface="ＭＳ Ｐゴシック"/>
            </a:rPr>
            <a:t>人となっており、年々高齢化率が上がってきている。それに伴い、高齢者にかかる扶助費が上昇したことにより</a:t>
          </a:r>
          <a:endParaRPr kumimoji="1" lang="en-US" altLang="ja-JP" sz="1300" baseline="0">
            <a:latin typeface="ＭＳ Ｐゴシック"/>
          </a:endParaRPr>
        </a:p>
        <a:p>
          <a:r>
            <a:rPr kumimoji="1" lang="ja-JP" altLang="en-US" sz="1300">
              <a:latin typeface="ＭＳ Ｐゴシック"/>
            </a:rPr>
            <a:t>平成２４年と平成２８年の数値を比較した際、</a:t>
          </a:r>
          <a:r>
            <a:rPr kumimoji="1" lang="en-US" altLang="ja-JP" sz="1300">
              <a:latin typeface="ＭＳ Ｐゴシック"/>
            </a:rPr>
            <a:t>13,278</a:t>
          </a:r>
          <a:r>
            <a:rPr kumimoji="1" lang="ja-JP" altLang="en-US" sz="1300">
              <a:latin typeface="ＭＳ Ｐゴシック"/>
            </a:rPr>
            <a:t>円増と一万円以上増加しており、今後も一人あたりのコストは上昇するものとみられる。</a:t>
          </a:r>
          <a:endParaRPr kumimoji="1" lang="en-US" altLang="ja-JP" sz="1300">
            <a:latin typeface="ＭＳ Ｐゴシック"/>
          </a:endParaRPr>
        </a:p>
        <a:p>
          <a:r>
            <a:rPr kumimoji="1" lang="ja-JP" altLang="en-US" sz="1300">
              <a:latin typeface="ＭＳ Ｐゴシック"/>
            </a:rPr>
            <a:t>また、公債費は類似団体内平均値より、毎年３万円程度下回っているが、平成２５年度の公民館建設や平成２６年度の消防庁舎建設などの大型事業の実施による普通建設事業費は近年類似団体内平均を大きく上回っており、それに伴って借入れした地方債の償還が本格的に始まってくることから、公債費は今後上昇していくものとみられる。</a:t>
          </a:r>
          <a:endParaRPr kumimoji="1" lang="en-US" altLang="ja-JP" sz="1300">
            <a:latin typeface="ＭＳ Ｐゴシック"/>
          </a:endParaRPr>
        </a:p>
        <a:p>
          <a:r>
            <a:rPr kumimoji="1" lang="ja-JP" altLang="en-US" sz="1300">
              <a:latin typeface="ＭＳ Ｐゴシック"/>
            </a:rPr>
            <a:t>　役場新庁舎の整備や浄水場の建設など今後も大型事業の実施が予定されていることから、物件費などの新しくできた施設等にかかる維持管理経費等の抑制に努める中から、住民一人あたりにかかるコストの抑制に努め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6,637
6,629
204.90
5,846,540
5,687,590
144,450
3,090,611
8,200,953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97028</xdr:rowOff>
    </xdr:from>
    <xdr:to>
      <xdr:col>6</xdr:col>
      <xdr:colOff>511175</xdr:colOff>
      <xdr:row>37</xdr:row>
      <xdr:rowOff>13970</xdr:rowOff>
    </xdr:to>
    <xdr:cxnSp macro="">
      <xdr:nvCxnSpPr>
        <xdr:cNvPr id="61" name="直線コネクタ 60"/>
        <xdr:cNvCxnSpPr/>
      </xdr:nvCxnSpPr>
      <xdr:spPr>
        <a:xfrm>
          <a:off x="3797300" y="6269228"/>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97028</xdr:rowOff>
    </xdr:from>
    <xdr:to>
      <xdr:col>5</xdr:col>
      <xdr:colOff>358775</xdr:colOff>
      <xdr:row>36</xdr:row>
      <xdr:rowOff>132842</xdr:rowOff>
    </xdr:to>
    <xdr:cxnSp macro="">
      <xdr:nvCxnSpPr>
        <xdr:cNvPr id="64" name="直線コネクタ 63"/>
        <xdr:cNvCxnSpPr/>
      </xdr:nvCxnSpPr>
      <xdr:spPr>
        <a:xfrm flipV="1">
          <a:off x="2908300" y="626922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132842</xdr:rowOff>
    </xdr:from>
    <xdr:to>
      <xdr:col>4</xdr:col>
      <xdr:colOff>155575</xdr:colOff>
      <xdr:row>36</xdr:row>
      <xdr:rowOff>160909</xdr:rowOff>
    </xdr:to>
    <xdr:cxnSp macro="">
      <xdr:nvCxnSpPr>
        <xdr:cNvPr id="67" name="直線コネクタ 66"/>
        <xdr:cNvCxnSpPr/>
      </xdr:nvCxnSpPr>
      <xdr:spPr>
        <a:xfrm flipV="1">
          <a:off x="2019300" y="6305042"/>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92329</xdr:rowOff>
    </xdr:from>
    <xdr:to>
      <xdr:col>2</xdr:col>
      <xdr:colOff>638175</xdr:colOff>
      <xdr:row>36</xdr:row>
      <xdr:rowOff>160909</xdr:rowOff>
    </xdr:to>
    <xdr:cxnSp macro="">
      <xdr:nvCxnSpPr>
        <xdr:cNvPr id="70" name="直線コネクタ 69"/>
        <xdr:cNvCxnSpPr/>
      </xdr:nvCxnSpPr>
      <xdr:spPr>
        <a:xfrm>
          <a:off x="1130300" y="626452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134620</xdr:rowOff>
    </xdr:from>
    <xdr:to>
      <xdr:col>6</xdr:col>
      <xdr:colOff>561975</xdr:colOff>
      <xdr:row>37</xdr:row>
      <xdr:rowOff>64770</xdr:rowOff>
    </xdr:to>
    <xdr:sp macro="" textlink="">
      <xdr:nvSpPr>
        <xdr:cNvPr id="80" name="円/楕円 79"/>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113047</xdr:rowOff>
    </xdr:from>
    <xdr:ext cx="469744" cy="259045"/>
    <xdr:sp macro="" textlink="">
      <xdr:nvSpPr>
        <xdr:cNvPr id="81" name="議会費該当値テキスト"/>
        <xdr:cNvSpPr txBox="1"/>
      </xdr:nvSpPr>
      <xdr:spPr>
        <a:xfrm>
          <a:off x="4686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46228</xdr:rowOff>
    </xdr:from>
    <xdr:to>
      <xdr:col>5</xdr:col>
      <xdr:colOff>409575</xdr:colOff>
      <xdr:row>36</xdr:row>
      <xdr:rowOff>147828</xdr:rowOff>
    </xdr:to>
    <xdr:sp macro="" textlink="">
      <xdr:nvSpPr>
        <xdr:cNvPr id="82" name="円/楕円 81"/>
        <xdr:cNvSpPr/>
      </xdr:nvSpPr>
      <xdr:spPr>
        <a:xfrm>
          <a:off x="3746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138955</xdr:rowOff>
    </xdr:from>
    <xdr:ext cx="469744" cy="259045"/>
    <xdr:sp macro="" textlink="">
      <xdr:nvSpPr>
        <xdr:cNvPr id="83" name="テキスト ボックス 82"/>
        <xdr:cNvSpPr txBox="1"/>
      </xdr:nvSpPr>
      <xdr:spPr>
        <a:xfrm>
          <a:off x="3562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82042</xdr:rowOff>
    </xdr:from>
    <xdr:to>
      <xdr:col>4</xdr:col>
      <xdr:colOff>206375</xdr:colOff>
      <xdr:row>37</xdr:row>
      <xdr:rowOff>12192</xdr:rowOff>
    </xdr:to>
    <xdr:sp macro="" textlink="">
      <xdr:nvSpPr>
        <xdr:cNvPr id="84" name="円/楕円 83"/>
        <xdr:cNvSpPr/>
      </xdr:nvSpPr>
      <xdr:spPr>
        <a:xfrm>
          <a:off x="2857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3319</xdr:rowOff>
    </xdr:from>
    <xdr:ext cx="469744" cy="259045"/>
    <xdr:sp macro="" textlink="">
      <xdr:nvSpPr>
        <xdr:cNvPr id="85" name="テキスト ボックス 84"/>
        <xdr:cNvSpPr txBox="1"/>
      </xdr:nvSpPr>
      <xdr:spPr>
        <a:xfrm>
          <a:off x="2673427"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110109</xdr:rowOff>
    </xdr:from>
    <xdr:to>
      <xdr:col>3</xdr:col>
      <xdr:colOff>3175</xdr:colOff>
      <xdr:row>37</xdr:row>
      <xdr:rowOff>40259</xdr:rowOff>
    </xdr:to>
    <xdr:sp macro="" textlink="">
      <xdr:nvSpPr>
        <xdr:cNvPr id="86" name="円/楕円 85"/>
        <xdr:cNvSpPr/>
      </xdr:nvSpPr>
      <xdr:spPr>
        <a:xfrm>
          <a:off x="1968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31386</xdr:rowOff>
    </xdr:from>
    <xdr:ext cx="469744" cy="259045"/>
    <xdr:sp macro="" textlink="">
      <xdr:nvSpPr>
        <xdr:cNvPr id="87" name="テキスト ボックス 86"/>
        <xdr:cNvSpPr txBox="1"/>
      </xdr:nvSpPr>
      <xdr:spPr>
        <a:xfrm>
          <a:off x="1784427"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41529</xdr:rowOff>
    </xdr:from>
    <xdr:to>
      <xdr:col>1</xdr:col>
      <xdr:colOff>485775</xdr:colOff>
      <xdr:row>36</xdr:row>
      <xdr:rowOff>143129</xdr:rowOff>
    </xdr:to>
    <xdr:sp macro="" textlink="">
      <xdr:nvSpPr>
        <xdr:cNvPr id="88" name="円/楕円 87"/>
        <xdr:cNvSpPr/>
      </xdr:nvSpPr>
      <xdr:spPr>
        <a:xfrm>
          <a:off x="1079500" y="62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134256</xdr:rowOff>
    </xdr:from>
    <xdr:ext cx="469744" cy="259045"/>
    <xdr:sp macro="" textlink="">
      <xdr:nvSpPr>
        <xdr:cNvPr id="89" name="テキスト ボックス 88"/>
        <xdr:cNvSpPr txBox="1"/>
      </xdr:nvSpPr>
      <xdr:spPr>
        <a:xfrm>
          <a:off x="895427" y="63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74232</xdr:rowOff>
    </xdr:from>
    <xdr:to>
      <xdr:col>6</xdr:col>
      <xdr:colOff>511175</xdr:colOff>
      <xdr:row>56</xdr:row>
      <xdr:rowOff>62518</xdr:rowOff>
    </xdr:to>
    <xdr:cxnSp macro="">
      <xdr:nvCxnSpPr>
        <xdr:cNvPr id="120" name="直線コネクタ 119"/>
        <xdr:cNvCxnSpPr/>
      </xdr:nvCxnSpPr>
      <xdr:spPr>
        <a:xfrm>
          <a:off x="3797300" y="9503982"/>
          <a:ext cx="838200" cy="15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74232</xdr:rowOff>
    </xdr:from>
    <xdr:to>
      <xdr:col>5</xdr:col>
      <xdr:colOff>358775</xdr:colOff>
      <xdr:row>56</xdr:row>
      <xdr:rowOff>129632</xdr:rowOff>
    </xdr:to>
    <xdr:cxnSp macro="">
      <xdr:nvCxnSpPr>
        <xdr:cNvPr id="123" name="直線コネクタ 122"/>
        <xdr:cNvCxnSpPr/>
      </xdr:nvCxnSpPr>
      <xdr:spPr>
        <a:xfrm flipV="1">
          <a:off x="2908300" y="9503982"/>
          <a:ext cx="889000" cy="2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129632</xdr:rowOff>
    </xdr:from>
    <xdr:to>
      <xdr:col>4</xdr:col>
      <xdr:colOff>155575</xdr:colOff>
      <xdr:row>57</xdr:row>
      <xdr:rowOff>11198</xdr:rowOff>
    </xdr:to>
    <xdr:cxnSp macro="">
      <xdr:nvCxnSpPr>
        <xdr:cNvPr id="126" name="直線コネクタ 125"/>
        <xdr:cNvCxnSpPr/>
      </xdr:nvCxnSpPr>
      <xdr:spPr>
        <a:xfrm flipV="1">
          <a:off x="2019300" y="9730832"/>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143266</xdr:rowOff>
    </xdr:from>
    <xdr:to>
      <xdr:col>2</xdr:col>
      <xdr:colOff>638175</xdr:colOff>
      <xdr:row>57</xdr:row>
      <xdr:rowOff>11198</xdr:rowOff>
    </xdr:to>
    <xdr:cxnSp macro="">
      <xdr:nvCxnSpPr>
        <xdr:cNvPr id="129" name="直線コネクタ 128"/>
        <xdr:cNvCxnSpPr/>
      </xdr:nvCxnSpPr>
      <xdr:spPr>
        <a:xfrm>
          <a:off x="1130300" y="9744466"/>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11718</xdr:rowOff>
    </xdr:from>
    <xdr:to>
      <xdr:col>6</xdr:col>
      <xdr:colOff>561975</xdr:colOff>
      <xdr:row>56</xdr:row>
      <xdr:rowOff>113318</xdr:rowOff>
    </xdr:to>
    <xdr:sp macro="" textlink="">
      <xdr:nvSpPr>
        <xdr:cNvPr id="139" name="円/楕円 138"/>
        <xdr:cNvSpPr/>
      </xdr:nvSpPr>
      <xdr:spPr>
        <a:xfrm>
          <a:off x="4584700" y="96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161595</xdr:rowOff>
    </xdr:from>
    <xdr:ext cx="599010" cy="259045"/>
    <xdr:sp macro="" textlink="">
      <xdr:nvSpPr>
        <xdr:cNvPr id="140" name="総務費該当値テキスト"/>
        <xdr:cNvSpPr txBox="1"/>
      </xdr:nvSpPr>
      <xdr:spPr>
        <a:xfrm>
          <a:off x="4686300" y="959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23432</xdr:rowOff>
    </xdr:from>
    <xdr:to>
      <xdr:col>5</xdr:col>
      <xdr:colOff>409575</xdr:colOff>
      <xdr:row>55</xdr:row>
      <xdr:rowOff>125032</xdr:rowOff>
    </xdr:to>
    <xdr:sp macro="" textlink="">
      <xdr:nvSpPr>
        <xdr:cNvPr id="141" name="円/楕円 140"/>
        <xdr:cNvSpPr/>
      </xdr:nvSpPr>
      <xdr:spPr>
        <a:xfrm>
          <a:off x="3746500" y="9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141559</xdr:rowOff>
    </xdr:from>
    <xdr:ext cx="599010" cy="259045"/>
    <xdr:sp macro="" textlink="">
      <xdr:nvSpPr>
        <xdr:cNvPr id="142" name="テキスト ボックス 141"/>
        <xdr:cNvSpPr txBox="1"/>
      </xdr:nvSpPr>
      <xdr:spPr>
        <a:xfrm>
          <a:off x="3497794" y="922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78832</xdr:rowOff>
    </xdr:from>
    <xdr:to>
      <xdr:col>4</xdr:col>
      <xdr:colOff>206375</xdr:colOff>
      <xdr:row>57</xdr:row>
      <xdr:rowOff>8982</xdr:rowOff>
    </xdr:to>
    <xdr:sp macro="" textlink="">
      <xdr:nvSpPr>
        <xdr:cNvPr id="143" name="円/楕円 142"/>
        <xdr:cNvSpPr/>
      </xdr:nvSpPr>
      <xdr:spPr>
        <a:xfrm>
          <a:off x="2857500" y="96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109</xdr:rowOff>
    </xdr:from>
    <xdr:ext cx="599010" cy="259045"/>
    <xdr:sp macro="" textlink="">
      <xdr:nvSpPr>
        <xdr:cNvPr id="144" name="テキスト ボックス 143"/>
        <xdr:cNvSpPr txBox="1"/>
      </xdr:nvSpPr>
      <xdr:spPr>
        <a:xfrm>
          <a:off x="2608794" y="977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131848</xdr:rowOff>
    </xdr:from>
    <xdr:to>
      <xdr:col>3</xdr:col>
      <xdr:colOff>3175</xdr:colOff>
      <xdr:row>57</xdr:row>
      <xdr:rowOff>61998</xdr:rowOff>
    </xdr:to>
    <xdr:sp macro="" textlink="">
      <xdr:nvSpPr>
        <xdr:cNvPr id="145" name="円/楕円 144"/>
        <xdr:cNvSpPr/>
      </xdr:nvSpPr>
      <xdr:spPr>
        <a:xfrm>
          <a:off x="1968500" y="97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53125</xdr:rowOff>
    </xdr:from>
    <xdr:ext cx="599010" cy="259045"/>
    <xdr:sp macro="" textlink="">
      <xdr:nvSpPr>
        <xdr:cNvPr id="146" name="テキスト ボックス 145"/>
        <xdr:cNvSpPr txBox="1"/>
      </xdr:nvSpPr>
      <xdr:spPr>
        <a:xfrm>
          <a:off x="1719794" y="982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92466</xdr:rowOff>
    </xdr:from>
    <xdr:to>
      <xdr:col>1</xdr:col>
      <xdr:colOff>485775</xdr:colOff>
      <xdr:row>57</xdr:row>
      <xdr:rowOff>22616</xdr:rowOff>
    </xdr:to>
    <xdr:sp macro="" textlink="">
      <xdr:nvSpPr>
        <xdr:cNvPr id="147" name="円/楕円 146"/>
        <xdr:cNvSpPr/>
      </xdr:nvSpPr>
      <xdr:spPr>
        <a:xfrm>
          <a:off x="1079500" y="96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13743</xdr:rowOff>
    </xdr:from>
    <xdr:ext cx="599010" cy="259045"/>
    <xdr:sp macro="" textlink="">
      <xdr:nvSpPr>
        <xdr:cNvPr id="148" name="テキスト ボックス 147"/>
        <xdr:cNvSpPr txBox="1"/>
      </xdr:nvSpPr>
      <xdr:spPr>
        <a:xfrm>
          <a:off x="830794" y="978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153420</xdr:rowOff>
    </xdr:from>
    <xdr:to>
      <xdr:col>6</xdr:col>
      <xdr:colOff>511175</xdr:colOff>
      <xdr:row>76</xdr:row>
      <xdr:rowOff>157626</xdr:rowOff>
    </xdr:to>
    <xdr:cxnSp macro="">
      <xdr:nvCxnSpPr>
        <xdr:cNvPr id="176" name="直線コネクタ 175"/>
        <xdr:cNvCxnSpPr/>
      </xdr:nvCxnSpPr>
      <xdr:spPr>
        <a:xfrm flipV="1">
          <a:off x="3797300" y="1318362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112793</xdr:rowOff>
    </xdr:from>
    <xdr:to>
      <xdr:col>5</xdr:col>
      <xdr:colOff>358775</xdr:colOff>
      <xdr:row>76</xdr:row>
      <xdr:rowOff>157626</xdr:rowOff>
    </xdr:to>
    <xdr:cxnSp macro="">
      <xdr:nvCxnSpPr>
        <xdr:cNvPr id="179" name="直線コネクタ 178"/>
        <xdr:cNvCxnSpPr/>
      </xdr:nvCxnSpPr>
      <xdr:spPr>
        <a:xfrm>
          <a:off x="2908300" y="13142993"/>
          <a:ext cx="8890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112793</xdr:rowOff>
    </xdr:from>
    <xdr:to>
      <xdr:col>4</xdr:col>
      <xdr:colOff>155575</xdr:colOff>
      <xdr:row>77</xdr:row>
      <xdr:rowOff>125668</xdr:rowOff>
    </xdr:to>
    <xdr:cxnSp macro="">
      <xdr:nvCxnSpPr>
        <xdr:cNvPr id="182" name="直線コネクタ 181"/>
        <xdr:cNvCxnSpPr/>
      </xdr:nvCxnSpPr>
      <xdr:spPr>
        <a:xfrm flipV="1">
          <a:off x="2019300" y="13142993"/>
          <a:ext cx="889000" cy="1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125668</xdr:rowOff>
    </xdr:from>
    <xdr:to>
      <xdr:col>2</xdr:col>
      <xdr:colOff>638175</xdr:colOff>
      <xdr:row>77</xdr:row>
      <xdr:rowOff>159227</xdr:rowOff>
    </xdr:to>
    <xdr:cxnSp macro="">
      <xdr:nvCxnSpPr>
        <xdr:cNvPr id="185" name="直線コネクタ 184"/>
        <xdr:cNvCxnSpPr/>
      </xdr:nvCxnSpPr>
      <xdr:spPr>
        <a:xfrm flipV="1">
          <a:off x="1130300" y="13327318"/>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102620</xdr:rowOff>
    </xdr:from>
    <xdr:to>
      <xdr:col>6</xdr:col>
      <xdr:colOff>561975</xdr:colOff>
      <xdr:row>77</xdr:row>
      <xdr:rowOff>32770</xdr:rowOff>
    </xdr:to>
    <xdr:sp macro="" textlink="">
      <xdr:nvSpPr>
        <xdr:cNvPr id="195" name="円/楕円 194"/>
        <xdr:cNvSpPr/>
      </xdr:nvSpPr>
      <xdr:spPr>
        <a:xfrm>
          <a:off x="4584700" y="131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81047</xdr:rowOff>
    </xdr:from>
    <xdr:ext cx="599010" cy="259045"/>
    <xdr:sp macro="" textlink="">
      <xdr:nvSpPr>
        <xdr:cNvPr id="196" name="民生費該当値テキスト"/>
        <xdr:cNvSpPr txBox="1"/>
      </xdr:nvSpPr>
      <xdr:spPr>
        <a:xfrm>
          <a:off x="4686300" y="1311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106826</xdr:rowOff>
    </xdr:from>
    <xdr:to>
      <xdr:col>5</xdr:col>
      <xdr:colOff>409575</xdr:colOff>
      <xdr:row>77</xdr:row>
      <xdr:rowOff>36976</xdr:rowOff>
    </xdr:to>
    <xdr:sp macro="" textlink="">
      <xdr:nvSpPr>
        <xdr:cNvPr id="197" name="円/楕円 196"/>
        <xdr:cNvSpPr/>
      </xdr:nvSpPr>
      <xdr:spPr>
        <a:xfrm>
          <a:off x="3746500" y="13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28103</xdr:rowOff>
    </xdr:from>
    <xdr:ext cx="599010" cy="259045"/>
    <xdr:sp macro="" textlink="">
      <xdr:nvSpPr>
        <xdr:cNvPr id="198" name="テキスト ボックス 197"/>
        <xdr:cNvSpPr txBox="1"/>
      </xdr:nvSpPr>
      <xdr:spPr>
        <a:xfrm>
          <a:off x="3497794" y="1322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61993</xdr:rowOff>
    </xdr:from>
    <xdr:to>
      <xdr:col>4</xdr:col>
      <xdr:colOff>206375</xdr:colOff>
      <xdr:row>76</xdr:row>
      <xdr:rowOff>163593</xdr:rowOff>
    </xdr:to>
    <xdr:sp macro="" textlink="">
      <xdr:nvSpPr>
        <xdr:cNvPr id="199" name="円/楕円 198"/>
        <xdr:cNvSpPr/>
      </xdr:nvSpPr>
      <xdr:spPr>
        <a:xfrm>
          <a:off x="2857500" y="130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8671</xdr:rowOff>
    </xdr:from>
    <xdr:ext cx="599010" cy="259045"/>
    <xdr:sp macro="" textlink="">
      <xdr:nvSpPr>
        <xdr:cNvPr id="200" name="テキスト ボックス 199"/>
        <xdr:cNvSpPr txBox="1"/>
      </xdr:nvSpPr>
      <xdr:spPr>
        <a:xfrm>
          <a:off x="2608794" y="1286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74868</xdr:rowOff>
    </xdr:from>
    <xdr:to>
      <xdr:col>3</xdr:col>
      <xdr:colOff>3175</xdr:colOff>
      <xdr:row>78</xdr:row>
      <xdr:rowOff>5018</xdr:rowOff>
    </xdr:to>
    <xdr:sp macro="" textlink="">
      <xdr:nvSpPr>
        <xdr:cNvPr id="201" name="円/楕円 200"/>
        <xdr:cNvSpPr/>
      </xdr:nvSpPr>
      <xdr:spPr>
        <a:xfrm>
          <a:off x="1968500" y="132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167595</xdr:rowOff>
    </xdr:from>
    <xdr:ext cx="599010" cy="259045"/>
    <xdr:sp macro="" textlink="">
      <xdr:nvSpPr>
        <xdr:cNvPr id="202" name="テキスト ボックス 201"/>
        <xdr:cNvSpPr txBox="1"/>
      </xdr:nvSpPr>
      <xdr:spPr>
        <a:xfrm>
          <a:off x="1719794" y="1336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108427</xdr:rowOff>
    </xdr:from>
    <xdr:to>
      <xdr:col>1</xdr:col>
      <xdr:colOff>485775</xdr:colOff>
      <xdr:row>78</xdr:row>
      <xdr:rowOff>38577</xdr:rowOff>
    </xdr:to>
    <xdr:sp macro="" textlink="">
      <xdr:nvSpPr>
        <xdr:cNvPr id="203" name="円/楕円 202"/>
        <xdr:cNvSpPr/>
      </xdr:nvSpPr>
      <xdr:spPr>
        <a:xfrm>
          <a:off x="1079500" y="133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29704</xdr:rowOff>
    </xdr:from>
    <xdr:ext cx="599010" cy="259045"/>
    <xdr:sp macro="" textlink="">
      <xdr:nvSpPr>
        <xdr:cNvPr id="204" name="テキスト ボックス 203"/>
        <xdr:cNvSpPr txBox="1"/>
      </xdr:nvSpPr>
      <xdr:spPr>
        <a:xfrm>
          <a:off x="830794" y="1340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6037</xdr:rowOff>
    </xdr:from>
    <xdr:to>
      <xdr:col>6</xdr:col>
      <xdr:colOff>511175</xdr:colOff>
      <xdr:row>97</xdr:row>
      <xdr:rowOff>39215</xdr:rowOff>
    </xdr:to>
    <xdr:cxnSp macro="">
      <xdr:nvCxnSpPr>
        <xdr:cNvPr id="233" name="直線コネクタ 232"/>
        <xdr:cNvCxnSpPr/>
      </xdr:nvCxnSpPr>
      <xdr:spPr>
        <a:xfrm flipV="1">
          <a:off x="3797300" y="16636687"/>
          <a:ext cx="8382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4651</xdr:rowOff>
    </xdr:from>
    <xdr:to>
      <xdr:col>5</xdr:col>
      <xdr:colOff>358775</xdr:colOff>
      <xdr:row>97</xdr:row>
      <xdr:rowOff>39215</xdr:rowOff>
    </xdr:to>
    <xdr:cxnSp macro="">
      <xdr:nvCxnSpPr>
        <xdr:cNvPr id="236" name="直線コネクタ 235"/>
        <xdr:cNvCxnSpPr/>
      </xdr:nvCxnSpPr>
      <xdr:spPr>
        <a:xfrm>
          <a:off x="2908300" y="16635301"/>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4651</xdr:rowOff>
    </xdr:from>
    <xdr:to>
      <xdr:col>4</xdr:col>
      <xdr:colOff>155575</xdr:colOff>
      <xdr:row>97</xdr:row>
      <xdr:rowOff>29668</xdr:rowOff>
    </xdr:to>
    <xdr:cxnSp macro="">
      <xdr:nvCxnSpPr>
        <xdr:cNvPr id="239" name="直線コネクタ 238"/>
        <xdr:cNvCxnSpPr/>
      </xdr:nvCxnSpPr>
      <xdr:spPr>
        <a:xfrm flipV="1">
          <a:off x="2019300" y="16635301"/>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29668</xdr:rowOff>
    </xdr:from>
    <xdr:to>
      <xdr:col>2</xdr:col>
      <xdr:colOff>638175</xdr:colOff>
      <xdr:row>97</xdr:row>
      <xdr:rowOff>33173</xdr:rowOff>
    </xdr:to>
    <xdr:cxnSp macro="">
      <xdr:nvCxnSpPr>
        <xdr:cNvPr id="242" name="直線コネクタ 241"/>
        <xdr:cNvCxnSpPr/>
      </xdr:nvCxnSpPr>
      <xdr:spPr>
        <a:xfrm flipV="1">
          <a:off x="1130300" y="1666031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126687</xdr:rowOff>
    </xdr:from>
    <xdr:to>
      <xdr:col>6</xdr:col>
      <xdr:colOff>561975</xdr:colOff>
      <xdr:row>97</xdr:row>
      <xdr:rowOff>56837</xdr:rowOff>
    </xdr:to>
    <xdr:sp macro="" textlink="">
      <xdr:nvSpPr>
        <xdr:cNvPr id="252" name="円/楕円 251"/>
        <xdr:cNvSpPr/>
      </xdr:nvSpPr>
      <xdr:spPr>
        <a:xfrm>
          <a:off x="45847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105114</xdr:rowOff>
    </xdr:from>
    <xdr:ext cx="534377" cy="259045"/>
    <xdr:sp macro="" textlink="">
      <xdr:nvSpPr>
        <xdr:cNvPr id="253" name="衛生費該当値テキスト"/>
        <xdr:cNvSpPr txBox="1"/>
      </xdr:nvSpPr>
      <xdr:spPr>
        <a:xfrm>
          <a:off x="4686300" y="165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159865</xdr:rowOff>
    </xdr:from>
    <xdr:to>
      <xdr:col>5</xdr:col>
      <xdr:colOff>409575</xdr:colOff>
      <xdr:row>97</xdr:row>
      <xdr:rowOff>90015</xdr:rowOff>
    </xdr:to>
    <xdr:sp macro="" textlink="">
      <xdr:nvSpPr>
        <xdr:cNvPr id="254" name="円/楕円 253"/>
        <xdr:cNvSpPr/>
      </xdr:nvSpPr>
      <xdr:spPr>
        <a:xfrm>
          <a:off x="3746500" y="166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81142</xdr:rowOff>
    </xdr:from>
    <xdr:ext cx="534377" cy="259045"/>
    <xdr:sp macro="" textlink="">
      <xdr:nvSpPr>
        <xdr:cNvPr id="255" name="テキスト ボックス 254"/>
        <xdr:cNvSpPr txBox="1"/>
      </xdr:nvSpPr>
      <xdr:spPr>
        <a:xfrm>
          <a:off x="3530111" y="167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125301</xdr:rowOff>
    </xdr:from>
    <xdr:to>
      <xdr:col>4</xdr:col>
      <xdr:colOff>206375</xdr:colOff>
      <xdr:row>97</xdr:row>
      <xdr:rowOff>55451</xdr:rowOff>
    </xdr:to>
    <xdr:sp macro="" textlink="">
      <xdr:nvSpPr>
        <xdr:cNvPr id="256" name="円/楕円 255"/>
        <xdr:cNvSpPr/>
      </xdr:nvSpPr>
      <xdr:spPr>
        <a:xfrm>
          <a:off x="2857500" y="165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46578</xdr:rowOff>
    </xdr:from>
    <xdr:ext cx="534377" cy="259045"/>
    <xdr:sp macro="" textlink="">
      <xdr:nvSpPr>
        <xdr:cNvPr id="257" name="テキスト ボックス 256"/>
        <xdr:cNvSpPr txBox="1"/>
      </xdr:nvSpPr>
      <xdr:spPr>
        <a:xfrm>
          <a:off x="2641111" y="166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150318</xdr:rowOff>
    </xdr:from>
    <xdr:to>
      <xdr:col>3</xdr:col>
      <xdr:colOff>3175</xdr:colOff>
      <xdr:row>97</xdr:row>
      <xdr:rowOff>80468</xdr:rowOff>
    </xdr:to>
    <xdr:sp macro="" textlink="">
      <xdr:nvSpPr>
        <xdr:cNvPr id="258" name="円/楕円 257"/>
        <xdr:cNvSpPr/>
      </xdr:nvSpPr>
      <xdr:spPr>
        <a:xfrm>
          <a:off x="1968500" y="166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71595</xdr:rowOff>
    </xdr:from>
    <xdr:ext cx="534377" cy="259045"/>
    <xdr:sp macro="" textlink="">
      <xdr:nvSpPr>
        <xdr:cNvPr id="259" name="テキスト ボックス 258"/>
        <xdr:cNvSpPr txBox="1"/>
      </xdr:nvSpPr>
      <xdr:spPr>
        <a:xfrm>
          <a:off x="1752111" y="167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153823</xdr:rowOff>
    </xdr:from>
    <xdr:to>
      <xdr:col>1</xdr:col>
      <xdr:colOff>485775</xdr:colOff>
      <xdr:row>97</xdr:row>
      <xdr:rowOff>83973</xdr:rowOff>
    </xdr:to>
    <xdr:sp macro="" textlink="">
      <xdr:nvSpPr>
        <xdr:cNvPr id="260" name="円/楕円 259"/>
        <xdr:cNvSpPr/>
      </xdr:nvSpPr>
      <xdr:spPr>
        <a:xfrm>
          <a:off x="1079500" y="166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75100</xdr:rowOff>
    </xdr:from>
    <xdr:ext cx="534377" cy="259045"/>
    <xdr:sp macro="" textlink="">
      <xdr:nvSpPr>
        <xdr:cNvPr id="261" name="テキスト ボックス 260"/>
        <xdr:cNvSpPr txBox="1"/>
      </xdr:nvSpPr>
      <xdr:spPr>
        <a:xfrm>
          <a:off x="863111" y="167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802</xdr:rowOff>
    </xdr:from>
    <xdr:to>
      <xdr:col>15</xdr:col>
      <xdr:colOff>180975</xdr:colOff>
      <xdr:row>58</xdr:row>
      <xdr:rowOff>7041</xdr:rowOff>
    </xdr:to>
    <xdr:cxnSp macro="">
      <xdr:nvCxnSpPr>
        <xdr:cNvPr id="345" name="直線コネクタ 344"/>
        <xdr:cNvCxnSpPr/>
      </xdr:nvCxnSpPr>
      <xdr:spPr>
        <a:xfrm flipV="1">
          <a:off x="9639300" y="9773452"/>
          <a:ext cx="838200" cy="17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128281</xdr:rowOff>
    </xdr:from>
    <xdr:to>
      <xdr:col>14</xdr:col>
      <xdr:colOff>28575</xdr:colOff>
      <xdr:row>58</xdr:row>
      <xdr:rowOff>7041</xdr:rowOff>
    </xdr:to>
    <xdr:cxnSp macro="">
      <xdr:nvCxnSpPr>
        <xdr:cNvPr id="348" name="直線コネクタ 347"/>
        <xdr:cNvCxnSpPr/>
      </xdr:nvCxnSpPr>
      <xdr:spPr>
        <a:xfrm>
          <a:off x="8750300" y="9900931"/>
          <a:ext cx="889000" cy="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128281</xdr:rowOff>
    </xdr:from>
    <xdr:to>
      <xdr:col>12</xdr:col>
      <xdr:colOff>511175</xdr:colOff>
      <xdr:row>58</xdr:row>
      <xdr:rowOff>26253</xdr:rowOff>
    </xdr:to>
    <xdr:cxnSp macro="">
      <xdr:nvCxnSpPr>
        <xdr:cNvPr id="351" name="直線コネクタ 350"/>
        <xdr:cNvCxnSpPr/>
      </xdr:nvCxnSpPr>
      <xdr:spPr>
        <a:xfrm flipV="1">
          <a:off x="7861300" y="9900931"/>
          <a:ext cx="889000" cy="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26253</xdr:rowOff>
    </xdr:from>
    <xdr:to>
      <xdr:col>11</xdr:col>
      <xdr:colOff>307975</xdr:colOff>
      <xdr:row>58</xdr:row>
      <xdr:rowOff>35214</xdr:rowOff>
    </xdr:to>
    <xdr:cxnSp macro="">
      <xdr:nvCxnSpPr>
        <xdr:cNvPr id="354" name="直線コネクタ 353"/>
        <xdr:cNvCxnSpPr/>
      </xdr:nvCxnSpPr>
      <xdr:spPr>
        <a:xfrm flipV="1">
          <a:off x="6972300" y="997035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121452</xdr:rowOff>
    </xdr:from>
    <xdr:to>
      <xdr:col>15</xdr:col>
      <xdr:colOff>231775</xdr:colOff>
      <xdr:row>57</xdr:row>
      <xdr:rowOff>51602</xdr:rowOff>
    </xdr:to>
    <xdr:sp macro="" textlink="">
      <xdr:nvSpPr>
        <xdr:cNvPr id="364" name="円/楕円 363"/>
        <xdr:cNvSpPr/>
      </xdr:nvSpPr>
      <xdr:spPr>
        <a:xfrm>
          <a:off x="10426700" y="9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144329</xdr:rowOff>
    </xdr:from>
    <xdr:ext cx="599010" cy="259045"/>
    <xdr:sp macro="" textlink="">
      <xdr:nvSpPr>
        <xdr:cNvPr id="365" name="農林水産業費該当値テキスト"/>
        <xdr:cNvSpPr txBox="1"/>
      </xdr:nvSpPr>
      <xdr:spPr>
        <a:xfrm>
          <a:off x="10528300" y="95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127691</xdr:rowOff>
    </xdr:from>
    <xdr:to>
      <xdr:col>14</xdr:col>
      <xdr:colOff>79375</xdr:colOff>
      <xdr:row>58</xdr:row>
      <xdr:rowOff>57841</xdr:rowOff>
    </xdr:to>
    <xdr:sp macro="" textlink="">
      <xdr:nvSpPr>
        <xdr:cNvPr id="366" name="円/楕円 365"/>
        <xdr:cNvSpPr/>
      </xdr:nvSpPr>
      <xdr:spPr>
        <a:xfrm>
          <a:off x="9588500" y="99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48968</xdr:rowOff>
    </xdr:from>
    <xdr:ext cx="534377" cy="259045"/>
    <xdr:sp macro="" textlink="">
      <xdr:nvSpPr>
        <xdr:cNvPr id="367" name="テキスト ボックス 366"/>
        <xdr:cNvSpPr txBox="1"/>
      </xdr:nvSpPr>
      <xdr:spPr>
        <a:xfrm>
          <a:off x="9372111" y="99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77481</xdr:rowOff>
    </xdr:from>
    <xdr:to>
      <xdr:col>12</xdr:col>
      <xdr:colOff>561975</xdr:colOff>
      <xdr:row>58</xdr:row>
      <xdr:rowOff>7631</xdr:rowOff>
    </xdr:to>
    <xdr:sp macro="" textlink="">
      <xdr:nvSpPr>
        <xdr:cNvPr id="368" name="円/楕円 367"/>
        <xdr:cNvSpPr/>
      </xdr:nvSpPr>
      <xdr:spPr>
        <a:xfrm>
          <a:off x="8699500" y="98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170208</xdr:rowOff>
    </xdr:from>
    <xdr:ext cx="534377" cy="259045"/>
    <xdr:sp macro="" textlink="">
      <xdr:nvSpPr>
        <xdr:cNvPr id="369" name="テキスト ボックス 368"/>
        <xdr:cNvSpPr txBox="1"/>
      </xdr:nvSpPr>
      <xdr:spPr>
        <a:xfrm>
          <a:off x="8483111" y="99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146903</xdr:rowOff>
    </xdr:from>
    <xdr:to>
      <xdr:col>11</xdr:col>
      <xdr:colOff>358775</xdr:colOff>
      <xdr:row>58</xdr:row>
      <xdr:rowOff>77053</xdr:rowOff>
    </xdr:to>
    <xdr:sp macro="" textlink="">
      <xdr:nvSpPr>
        <xdr:cNvPr id="370" name="円/楕円 369"/>
        <xdr:cNvSpPr/>
      </xdr:nvSpPr>
      <xdr:spPr>
        <a:xfrm>
          <a:off x="7810500" y="9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68180</xdr:rowOff>
    </xdr:from>
    <xdr:ext cx="534377" cy="259045"/>
    <xdr:sp macro="" textlink="">
      <xdr:nvSpPr>
        <xdr:cNvPr id="371" name="テキスト ボックス 370"/>
        <xdr:cNvSpPr txBox="1"/>
      </xdr:nvSpPr>
      <xdr:spPr>
        <a:xfrm>
          <a:off x="7594111" y="100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155864</xdr:rowOff>
    </xdr:from>
    <xdr:to>
      <xdr:col>10</xdr:col>
      <xdr:colOff>155575</xdr:colOff>
      <xdr:row>58</xdr:row>
      <xdr:rowOff>86014</xdr:rowOff>
    </xdr:to>
    <xdr:sp macro="" textlink="">
      <xdr:nvSpPr>
        <xdr:cNvPr id="372" name="円/楕円 371"/>
        <xdr:cNvSpPr/>
      </xdr:nvSpPr>
      <xdr:spPr>
        <a:xfrm>
          <a:off x="6921500" y="99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77141</xdr:rowOff>
    </xdr:from>
    <xdr:ext cx="534377" cy="259045"/>
    <xdr:sp macro="" textlink="">
      <xdr:nvSpPr>
        <xdr:cNvPr id="373" name="テキスト ボックス 372"/>
        <xdr:cNvSpPr txBox="1"/>
      </xdr:nvSpPr>
      <xdr:spPr>
        <a:xfrm>
          <a:off x="6705111" y="10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95580</xdr:rowOff>
    </xdr:from>
    <xdr:to>
      <xdr:col>15</xdr:col>
      <xdr:colOff>180975</xdr:colOff>
      <xdr:row>77</xdr:row>
      <xdr:rowOff>170187</xdr:rowOff>
    </xdr:to>
    <xdr:cxnSp macro="">
      <xdr:nvCxnSpPr>
        <xdr:cNvPr id="400" name="直線コネクタ 399"/>
        <xdr:cNvCxnSpPr/>
      </xdr:nvCxnSpPr>
      <xdr:spPr>
        <a:xfrm>
          <a:off x="9639300" y="13125780"/>
          <a:ext cx="838200" cy="2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95580</xdr:rowOff>
    </xdr:from>
    <xdr:to>
      <xdr:col>14</xdr:col>
      <xdr:colOff>28575</xdr:colOff>
      <xdr:row>76</xdr:row>
      <xdr:rowOff>114316</xdr:rowOff>
    </xdr:to>
    <xdr:cxnSp macro="">
      <xdr:nvCxnSpPr>
        <xdr:cNvPr id="403" name="直線コネクタ 402"/>
        <xdr:cNvCxnSpPr/>
      </xdr:nvCxnSpPr>
      <xdr:spPr>
        <a:xfrm flipV="1">
          <a:off x="8750300" y="13125780"/>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114316</xdr:rowOff>
    </xdr:from>
    <xdr:to>
      <xdr:col>12</xdr:col>
      <xdr:colOff>511175</xdr:colOff>
      <xdr:row>77</xdr:row>
      <xdr:rowOff>43588</xdr:rowOff>
    </xdr:to>
    <xdr:cxnSp macro="">
      <xdr:nvCxnSpPr>
        <xdr:cNvPr id="406" name="直線コネクタ 405"/>
        <xdr:cNvCxnSpPr/>
      </xdr:nvCxnSpPr>
      <xdr:spPr>
        <a:xfrm flipV="1">
          <a:off x="7861300" y="13144516"/>
          <a:ext cx="889000" cy="1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43588</xdr:rowOff>
    </xdr:from>
    <xdr:to>
      <xdr:col>11</xdr:col>
      <xdr:colOff>307975</xdr:colOff>
      <xdr:row>78</xdr:row>
      <xdr:rowOff>18002</xdr:rowOff>
    </xdr:to>
    <xdr:cxnSp macro="">
      <xdr:nvCxnSpPr>
        <xdr:cNvPr id="409" name="直線コネクタ 408"/>
        <xdr:cNvCxnSpPr/>
      </xdr:nvCxnSpPr>
      <xdr:spPr>
        <a:xfrm flipV="1">
          <a:off x="6972300" y="13245238"/>
          <a:ext cx="889000" cy="1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119387</xdr:rowOff>
    </xdr:from>
    <xdr:to>
      <xdr:col>15</xdr:col>
      <xdr:colOff>231775</xdr:colOff>
      <xdr:row>78</xdr:row>
      <xdr:rowOff>49537</xdr:rowOff>
    </xdr:to>
    <xdr:sp macro="" textlink="">
      <xdr:nvSpPr>
        <xdr:cNvPr id="419" name="円/楕円 418"/>
        <xdr:cNvSpPr/>
      </xdr:nvSpPr>
      <xdr:spPr>
        <a:xfrm>
          <a:off x="10426700" y="133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97814</xdr:rowOff>
    </xdr:from>
    <xdr:ext cx="534377" cy="259045"/>
    <xdr:sp macro="" textlink="">
      <xdr:nvSpPr>
        <xdr:cNvPr id="420" name="商工費該当値テキスト"/>
        <xdr:cNvSpPr txBox="1"/>
      </xdr:nvSpPr>
      <xdr:spPr>
        <a:xfrm>
          <a:off x="10528300" y="132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44780</xdr:rowOff>
    </xdr:from>
    <xdr:to>
      <xdr:col>14</xdr:col>
      <xdr:colOff>79375</xdr:colOff>
      <xdr:row>76</xdr:row>
      <xdr:rowOff>146380</xdr:rowOff>
    </xdr:to>
    <xdr:sp macro="" textlink="">
      <xdr:nvSpPr>
        <xdr:cNvPr id="421" name="円/楕円 420"/>
        <xdr:cNvSpPr/>
      </xdr:nvSpPr>
      <xdr:spPr>
        <a:xfrm>
          <a:off x="9588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162907</xdr:rowOff>
    </xdr:from>
    <xdr:ext cx="534377" cy="259045"/>
    <xdr:sp macro="" textlink="">
      <xdr:nvSpPr>
        <xdr:cNvPr id="422" name="テキスト ボックス 421"/>
        <xdr:cNvSpPr txBox="1"/>
      </xdr:nvSpPr>
      <xdr:spPr>
        <a:xfrm>
          <a:off x="9372111" y="12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63516</xdr:rowOff>
    </xdr:from>
    <xdr:to>
      <xdr:col>12</xdr:col>
      <xdr:colOff>561975</xdr:colOff>
      <xdr:row>76</xdr:row>
      <xdr:rowOff>165116</xdr:rowOff>
    </xdr:to>
    <xdr:sp macro="" textlink="">
      <xdr:nvSpPr>
        <xdr:cNvPr id="423" name="円/楕円 422"/>
        <xdr:cNvSpPr/>
      </xdr:nvSpPr>
      <xdr:spPr>
        <a:xfrm>
          <a:off x="8699500" y="13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10193</xdr:rowOff>
    </xdr:from>
    <xdr:ext cx="534377" cy="259045"/>
    <xdr:sp macro="" textlink="">
      <xdr:nvSpPr>
        <xdr:cNvPr id="424" name="テキスト ボックス 423"/>
        <xdr:cNvSpPr txBox="1"/>
      </xdr:nvSpPr>
      <xdr:spPr>
        <a:xfrm>
          <a:off x="8483111" y="128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164238</xdr:rowOff>
    </xdr:from>
    <xdr:to>
      <xdr:col>11</xdr:col>
      <xdr:colOff>358775</xdr:colOff>
      <xdr:row>77</xdr:row>
      <xdr:rowOff>94388</xdr:rowOff>
    </xdr:to>
    <xdr:sp macro="" textlink="">
      <xdr:nvSpPr>
        <xdr:cNvPr id="425" name="円/楕円 424"/>
        <xdr:cNvSpPr/>
      </xdr:nvSpPr>
      <xdr:spPr>
        <a:xfrm>
          <a:off x="7810500" y="13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110914</xdr:rowOff>
    </xdr:from>
    <xdr:ext cx="534377" cy="259045"/>
    <xdr:sp macro="" textlink="">
      <xdr:nvSpPr>
        <xdr:cNvPr id="426" name="テキスト ボックス 425"/>
        <xdr:cNvSpPr txBox="1"/>
      </xdr:nvSpPr>
      <xdr:spPr>
        <a:xfrm>
          <a:off x="7594111" y="129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138652</xdr:rowOff>
    </xdr:from>
    <xdr:to>
      <xdr:col>10</xdr:col>
      <xdr:colOff>155575</xdr:colOff>
      <xdr:row>78</xdr:row>
      <xdr:rowOff>68802</xdr:rowOff>
    </xdr:to>
    <xdr:sp macro="" textlink="">
      <xdr:nvSpPr>
        <xdr:cNvPr id="427" name="円/楕円 426"/>
        <xdr:cNvSpPr/>
      </xdr:nvSpPr>
      <xdr:spPr>
        <a:xfrm>
          <a:off x="6921500" y="133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59929</xdr:rowOff>
    </xdr:from>
    <xdr:ext cx="534377" cy="259045"/>
    <xdr:sp macro="" textlink="">
      <xdr:nvSpPr>
        <xdr:cNvPr id="428" name="テキスト ボックス 427"/>
        <xdr:cNvSpPr txBox="1"/>
      </xdr:nvSpPr>
      <xdr:spPr>
        <a:xfrm>
          <a:off x="6705111" y="13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55358</xdr:rowOff>
    </xdr:from>
    <xdr:to>
      <xdr:col>15</xdr:col>
      <xdr:colOff>180975</xdr:colOff>
      <xdr:row>95</xdr:row>
      <xdr:rowOff>136271</xdr:rowOff>
    </xdr:to>
    <xdr:cxnSp macro="">
      <xdr:nvCxnSpPr>
        <xdr:cNvPr id="453" name="直線コネクタ 452"/>
        <xdr:cNvCxnSpPr/>
      </xdr:nvCxnSpPr>
      <xdr:spPr>
        <a:xfrm flipV="1">
          <a:off x="9639300" y="16171658"/>
          <a:ext cx="838200" cy="2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46574</xdr:rowOff>
    </xdr:from>
    <xdr:to>
      <xdr:col>14</xdr:col>
      <xdr:colOff>28575</xdr:colOff>
      <xdr:row>95</xdr:row>
      <xdr:rowOff>136271</xdr:rowOff>
    </xdr:to>
    <xdr:cxnSp macro="">
      <xdr:nvCxnSpPr>
        <xdr:cNvPr id="456" name="直線コネクタ 455"/>
        <xdr:cNvCxnSpPr/>
      </xdr:nvCxnSpPr>
      <xdr:spPr>
        <a:xfrm>
          <a:off x="8750300" y="16162874"/>
          <a:ext cx="889000" cy="26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46574</xdr:rowOff>
    </xdr:from>
    <xdr:to>
      <xdr:col>12</xdr:col>
      <xdr:colOff>511175</xdr:colOff>
      <xdr:row>94</xdr:row>
      <xdr:rowOff>108410</xdr:rowOff>
    </xdr:to>
    <xdr:cxnSp macro="">
      <xdr:nvCxnSpPr>
        <xdr:cNvPr id="459" name="直線コネクタ 458"/>
        <xdr:cNvCxnSpPr/>
      </xdr:nvCxnSpPr>
      <xdr:spPr>
        <a:xfrm flipV="1">
          <a:off x="7861300" y="16162874"/>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108410</xdr:rowOff>
    </xdr:from>
    <xdr:to>
      <xdr:col>11</xdr:col>
      <xdr:colOff>307975</xdr:colOff>
      <xdr:row>95</xdr:row>
      <xdr:rowOff>25685</xdr:rowOff>
    </xdr:to>
    <xdr:cxnSp macro="">
      <xdr:nvCxnSpPr>
        <xdr:cNvPr id="462" name="直線コネクタ 461"/>
        <xdr:cNvCxnSpPr/>
      </xdr:nvCxnSpPr>
      <xdr:spPr>
        <a:xfrm flipV="1">
          <a:off x="6972300" y="16224710"/>
          <a:ext cx="889000" cy="8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4558</xdr:rowOff>
    </xdr:from>
    <xdr:to>
      <xdr:col>15</xdr:col>
      <xdr:colOff>231775</xdr:colOff>
      <xdr:row>94</xdr:row>
      <xdr:rowOff>106158</xdr:rowOff>
    </xdr:to>
    <xdr:sp macro="" textlink="">
      <xdr:nvSpPr>
        <xdr:cNvPr id="472" name="円/楕円 471"/>
        <xdr:cNvSpPr/>
      </xdr:nvSpPr>
      <xdr:spPr>
        <a:xfrm>
          <a:off x="10426700" y="161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27435</xdr:rowOff>
    </xdr:from>
    <xdr:ext cx="599010" cy="259045"/>
    <xdr:sp macro="" textlink="">
      <xdr:nvSpPr>
        <xdr:cNvPr id="473" name="土木費該当値テキスト"/>
        <xdr:cNvSpPr txBox="1"/>
      </xdr:nvSpPr>
      <xdr:spPr>
        <a:xfrm>
          <a:off x="10528300" y="159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85471</xdr:rowOff>
    </xdr:from>
    <xdr:to>
      <xdr:col>14</xdr:col>
      <xdr:colOff>79375</xdr:colOff>
      <xdr:row>96</xdr:row>
      <xdr:rowOff>15621</xdr:rowOff>
    </xdr:to>
    <xdr:sp macro="" textlink="">
      <xdr:nvSpPr>
        <xdr:cNvPr id="474" name="円/楕円 473"/>
        <xdr:cNvSpPr/>
      </xdr:nvSpPr>
      <xdr:spPr>
        <a:xfrm>
          <a:off x="9588500" y="16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6748</xdr:rowOff>
    </xdr:from>
    <xdr:ext cx="534377" cy="259045"/>
    <xdr:sp macro="" textlink="">
      <xdr:nvSpPr>
        <xdr:cNvPr id="475" name="テキスト ボックス 474"/>
        <xdr:cNvSpPr txBox="1"/>
      </xdr:nvSpPr>
      <xdr:spPr>
        <a:xfrm>
          <a:off x="9372111" y="164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167224</xdr:rowOff>
    </xdr:from>
    <xdr:to>
      <xdr:col>12</xdr:col>
      <xdr:colOff>561975</xdr:colOff>
      <xdr:row>94</xdr:row>
      <xdr:rowOff>97374</xdr:rowOff>
    </xdr:to>
    <xdr:sp macro="" textlink="">
      <xdr:nvSpPr>
        <xdr:cNvPr id="476" name="円/楕円 475"/>
        <xdr:cNvSpPr/>
      </xdr:nvSpPr>
      <xdr:spPr>
        <a:xfrm>
          <a:off x="8699500" y="161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113901</xdr:rowOff>
    </xdr:from>
    <xdr:ext cx="599010" cy="259045"/>
    <xdr:sp macro="" textlink="">
      <xdr:nvSpPr>
        <xdr:cNvPr id="477" name="テキスト ボックス 476"/>
        <xdr:cNvSpPr txBox="1"/>
      </xdr:nvSpPr>
      <xdr:spPr>
        <a:xfrm>
          <a:off x="8450794" y="1588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57610</xdr:rowOff>
    </xdr:from>
    <xdr:to>
      <xdr:col>11</xdr:col>
      <xdr:colOff>358775</xdr:colOff>
      <xdr:row>94</xdr:row>
      <xdr:rowOff>159210</xdr:rowOff>
    </xdr:to>
    <xdr:sp macro="" textlink="">
      <xdr:nvSpPr>
        <xdr:cNvPr id="478" name="円/楕円 477"/>
        <xdr:cNvSpPr/>
      </xdr:nvSpPr>
      <xdr:spPr>
        <a:xfrm>
          <a:off x="7810500" y="161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4287</xdr:rowOff>
    </xdr:from>
    <xdr:ext cx="599010" cy="259045"/>
    <xdr:sp macro="" textlink="">
      <xdr:nvSpPr>
        <xdr:cNvPr id="479" name="テキスト ボックス 478"/>
        <xdr:cNvSpPr txBox="1"/>
      </xdr:nvSpPr>
      <xdr:spPr>
        <a:xfrm>
          <a:off x="7561794" y="1594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105,475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146335</xdr:rowOff>
    </xdr:from>
    <xdr:to>
      <xdr:col>10</xdr:col>
      <xdr:colOff>155575</xdr:colOff>
      <xdr:row>95</xdr:row>
      <xdr:rowOff>76485</xdr:rowOff>
    </xdr:to>
    <xdr:sp macro="" textlink="">
      <xdr:nvSpPr>
        <xdr:cNvPr id="480" name="円/楕円 479"/>
        <xdr:cNvSpPr/>
      </xdr:nvSpPr>
      <xdr:spPr>
        <a:xfrm>
          <a:off x="6921500" y="162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93012</xdr:rowOff>
    </xdr:from>
    <xdr:ext cx="534377" cy="259045"/>
    <xdr:sp macro="" textlink="">
      <xdr:nvSpPr>
        <xdr:cNvPr id="481" name="テキスト ボックス 480"/>
        <xdr:cNvSpPr txBox="1"/>
      </xdr:nvSpPr>
      <xdr:spPr>
        <a:xfrm>
          <a:off x="6705111" y="160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xdr:rowOff>
    </xdr:from>
    <xdr:to>
      <xdr:col>23</xdr:col>
      <xdr:colOff>517525</xdr:colOff>
      <xdr:row>38</xdr:row>
      <xdr:rowOff>42249</xdr:rowOff>
    </xdr:to>
    <xdr:cxnSp macro="">
      <xdr:nvCxnSpPr>
        <xdr:cNvPr id="514" name="直線コネクタ 513"/>
        <xdr:cNvCxnSpPr/>
      </xdr:nvCxnSpPr>
      <xdr:spPr>
        <a:xfrm>
          <a:off x="15481300" y="6515192"/>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151387</xdr:rowOff>
    </xdr:from>
    <xdr:to>
      <xdr:col>22</xdr:col>
      <xdr:colOff>365125</xdr:colOff>
      <xdr:row>38</xdr:row>
      <xdr:rowOff>92</xdr:rowOff>
    </xdr:to>
    <xdr:cxnSp macro="">
      <xdr:nvCxnSpPr>
        <xdr:cNvPr id="517" name="直線コネクタ 516"/>
        <xdr:cNvCxnSpPr/>
      </xdr:nvCxnSpPr>
      <xdr:spPr>
        <a:xfrm>
          <a:off x="14592300" y="5809237"/>
          <a:ext cx="889000" cy="70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151387</xdr:rowOff>
    </xdr:from>
    <xdr:to>
      <xdr:col>21</xdr:col>
      <xdr:colOff>161925</xdr:colOff>
      <xdr:row>38</xdr:row>
      <xdr:rowOff>3902</xdr:rowOff>
    </xdr:to>
    <xdr:cxnSp macro="">
      <xdr:nvCxnSpPr>
        <xdr:cNvPr id="520" name="直線コネクタ 519"/>
        <xdr:cNvCxnSpPr/>
      </xdr:nvCxnSpPr>
      <xdr:spPr>
        <a:xfrm flipV="1">
          <a:off x="13703300" y="5809237"/>
          <a:ext cx="889000" cy="70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3902</xdr:rowOff>
    </xdr:from>
    <xdr:to>
      <xdr:col>19</xdr:col>
      <xdr:colOff>644525</xdr:colOff>
      <xdr:row>38</xdr:row>
      <xdr:rowOff>68110</xdr:rowOff>
    </xdr:to>
    <xdr:cxnSp macro="">
      <xdr:nvCxnSpPr>
        <xdr:cNvPr id="523" name="直線コネクタ 522"/>
        <xdr:cNvCxnSpPr/>
      </xdr:nvCxnSpPr>
      <xdr:spPr>
        <a:xfrm flipV="1">
          <a:off x="12814300" y="6519002"/>
          <a:ext cx="889000" cy="6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162899</xdr:rowOff>
    </xdr:from>
    <xdr:to>
      <xdr:col>23</xdr:col>
      <xdr:colOff>568325</xdr:colOff>
      <xdr:row>38</xdr:row>
      <xdr:rowOff>93049</xdr:rowOff>
    </xdr:to>
    <xdr:sp macro="" textlink="">
      <xdr:nvSpPr>
        <xdr:cNvPr id="533" name="円/楕円 532"/>
        <xdr:cNvSpPr/>
      </xdr:nvSpPr>
      <xdr:spPr>
        <a:xfrm>
          <a:off x="16268700" y="65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77827</xdr:rowOff>
    </xdr:from>
    <xdr:ext cx="534377" cy="259045"/>
    <xdr:sp macro="" textlink="">
      <xdr:nvSpPr>
        <xdr:cNvPr id="534" name="消防費該当値テキスト"/>
        <xdr:cNvSpPr txBox="1"/>
      </xdr:nvSpPr>
      <xdr:spPr>
        <a:xfrm>
          <a:off x="16370300" y="642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120742</xdr:rowOff>
    </xdr:from>
    <xdr:to>
      <xdr:col>22</xdr:col>
      <xdr:colOff>415925</xdr:colOff>
      <xdr:row>38</xdr:row>
      <xdr:rowOff>50892</xdr:rowOff>
    </xdr:to>
    <xdr:sp macro="" textlink="">
      <xdr:nvSpPr>
        <xdr:cNvPr id="535" name="円/楕円 534"/>
        <xdr:cNvSpPr/>
      </xdr:nvSpPr>
      <xdr:spPr>
        <a:xfrm>
          <a:off x="15430500" y="64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42019</xdr:rowOff>
    </xdr:from>
    <xdr:ext cx="534377" cy="259045"/>
    <xdr:sp macro="" textlink="">
      <xdr:nvSpPr>
        <xdr:cNvPr id="536" name="テキスト ボックス 535"/>
        <xdr:cNvSpPr txBox="1"/>
      </xdr:nvSpPr>
      <xdr:spPr>
        <a:xfrm>
          <a:off x="15214111" y="65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100587</xdr:rowOff>
    </xdr:from>
    <xdr:to>
      <xdr:col>21</xdr:col>
      <xdr:colOff>212725</xdr:colOff>
      <xdr:row>34</xdr:row>
      <xdr:rowOff>30737</xdr:rowOff>
    </xdr:to>
    <xdr:sp macro="" textlink="">
      <xdr:nvSpPr>
        <xdr:cNvPr id="537" name="円/楕円 536"/>
        <xdr:cNvSpPr/>
      </xdr:nvSpPr>
      <xdr:spPr>
        <a:xfrm>
          <a:off x="14541500" y="57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47264</xdr:rowOff>
    </xdr:from>
    <xdr:ext cx="599010" cy="259045"/>
    <xdr:sp macro="" textlink="">
      <xdr:nvSpPr>
        <xdr:cNvPr id="538" name="テキスト ボックス 537"/>
        <xdr:cNvSpPr txBox="1"/>
      </xdr:nvSpPr>
      <xdr:spPr>
        <a:xfrm>
          <a:off x="14292794" y="553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124552</xdr:rowOff>
    </xdr:from>
    <xdr:to>
      <xdr:col>20</xdr:col>
      <xdr:colOff>9525</xdr:colOff>
      <xdr:row>38</xdr:row>
      <xdr:rowOff>54702</xdr:rowOff>
    </xdr:to>
    <xdr:sp macro="" textlink="">
      <xdr:nvSpPr>
        <xdr:cNvPr id="539" name="円/楕円 538"/>
        <xdr:cNvSpPr/>
      </xdr:nvSpPr>
      <xdr:spPr>
        <a:xfrm>
          <a:off x="13652500" y="64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45829</xdr:rowOff>
    </xdr:from>
    <xdr:ext cx="534377" cy="259045"/>
    <xdr:sp macro="" textlink="">
      <xdr:nvSpPr>
        <xdr:cNvPr id="540" name="テキスト ボックス 539"/>
        <xdr:cNvSpPr txBox="1"/>
      </xdr:nvSpPr>
      <xdr:spPr>
        <a:xfrm>
          <a:off x="13436111" y="65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17310</xdr:rowOff>
    </xdr:from>
    <xdr:to>
      <xdr:col>18</xdr:col>
      <xdr:colOff>492125</xdr:colOff>
      <xdr:row>38</xdr:row>
      <xdr:rowOff>118910</xdr:rowOff>
    </xdr:to>
    <xdr:sp macro="" textlink="">
      <xdr:nvSpPr>
        <xdr:cNvPr id="541" name="円/楕円 540"/>
        <xdr:cNvSpPr/>
      </xdr:nvSpPr>
      <xdr:spPr>
        <a:xfrm>
          <a:off x="12763500" y="65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110037</xdr:rowOff>
    </xdr:from>
    <xdr:ext cx="534377" cy="259045"/>
    <xdr:sp macro="" textlink="">
      <xdr:nvSpPr>
        <xdr:cNvPr id="542" name="テキスト ボックス 541"/>
        <xdr:cNvSpPr txBox="1"/>
      </xdr:nvSpPr>
      <xdr:spPr>
        <a:xfrm>
          <a:off x="12547111" y="66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44972</xdr:rowOff>
    </xdr:from>
    <xdr:to>
      <xdr:col>23</xdr:col>
      <xdr:colOff>517525</xdr:colOff>
      <xdr:row>56</xdr:row>
      <xdr:rowOff>103312</xdr:rowOff>
    </xdr:to>
    <xdr:cxnSp macro="">
      <xdr:nvCxnSpPr>
        <xdr:cNvPr id="569" name="直線コネクタ 568"/>
        <xdr:cNvCxnSpPr/>
      </xdr:nvCxnSpPr>
      <xdr:spPr>
        <a:xfrm>
          <a:off x="15481300" y="9646172"/>
          <a:ext cx="838200" cy="5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44972</xdr:rowOff>
    </xdr:from>
    <xdr:to>
      <xdr:col>22</xdr:col>
      <xdr:colOff>365125</xdr:colOff>
      <xdr:row>56</xdr:row>
      <xdr:rowOff>94053</xdr:rowOff>
    </xdr:to>
    <xdr:cxnSp macro="">
      <xdr:nvCxnSpPr>
        <xdr:cNvPr id="572" name="直線コネクタ 571"/>
        <xdr:cNvCxnSpPr/>
      </xdr:nvCxnSpPr>
      <xdr:spPr>
        <a:xfrm flipV="1">
          <a:off x="14592300" y="9646172"/>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9764</xdr:rowOff>
    </xdr:from>
    <xdr:to>
      <xdr:col>21</xdr:col>
      <xdr:colOff>161925</xdr:colOff>
      <xdr:row>56</xdr:row>
      <xdr:rowOff>94053</xdr:rowOff>
    </xdr:to>
    <xdr:cxnSp macro="">
      <xdr:nvCxnSpPr>
        <xdr:cNvPr id="575" name="直線コネクタ 574"/>
        <xdr:cNvCxnSpPr/>
      </xdr:nvCxnSpPr>
      <xdr:spPr>
        <a:xfrm>
          <a:off x="13703300" y="9268064"/>
          <a:ext cx="889000" cy="4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9764</xdr:rowOff>
    </xdr:from>
    <xdr:to>
      <xdr:col>19</xdr:col>
      <xdr:colOff>644525</xdr:colOff>
      <xdr:row>56</xdr:row>
      <xdr:rowOff>71239</xdr:rowOff>
    </xdr:to>
    <xdr:cxnSp macro="">
      <xdr:nvCxnSpPr>
        <xdr:cNvPr id="578" name="直線コネクタ 577"/>
        <xdr:cNvCxnSpPr/>
      </xdr:nvCxnSpPr>
      <xdr:spPr>
        <a:xfrm flipV="1">
          <a:off x="12814300" y="9268064"/>
          <a:ext cx="889000" cy="4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52512</xdr:rowOff>
    </xdr:from>
    <xdr:to>
      <xdr:col>23</xdr:col>
      <xdr:colOff>568325</xdr:colOff>
      <xdr:row>56</xdr:row>
      <xdr:rowOff>154112</xdr:rowOff>
    </xdr:to>
    <xdr:sp macro="" textlink="">
      <xdr:nvSpPr>
        <xdr:cNvPr id="588" name="円/楕円 587"/>
        <xdr:cNvSpPr/>
      </xdr:nvSpPr>
      <xdr:spPr>
        <a:xfrm>
          <a:off x="16268700" y="96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30939</xdr:rowOff>
    </xdr:from>
    <xdr:ext cx="534377" cy="259045"/>
    <xdr:sp macro="" textlink="">
      <xdr:nvSpPr>
        <xdr:cNvPr id="589" name="教育費該当値テキスト"/>
        <xdr:cNvSpPr txBox="1"/>
      </xdr:nvSpPr>
      <xdr:spPr>
        <a:xfrm>
          <a:off x="16370300" y="96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82,959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165622</xdr:rowOff>
    </xdr:from>
    <xdr:to>
      <xdr:col>22</xdr:col>
      <xdr:colOff>415925</xdr:colOff>
      <xdr:row>56</xdr:row>
      <xdr:rowOff>95772</xdr:rowOff>
    </xdr:to>
    <xdr:sp macro="" textlink="">
      <xdr:nvSpPr>
        <xdr:cNvPr id="590" name="円/楕円 589"/>
        <xdr:cNvSpPr/>
      </xdr:nvSpPr>
      <xdr:spPr>
        <a:xfrm>
          <a:off x="15430500" y="9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112299</xdr:rowOff>
    </xdr:from>
    <xdr:ext cx="534377" cy="259045"/>
    <xdr:sp macro="" textlink="">
      <xdr:nvSpPr>
        <xdr:cNvPr id="591" name="テキスト ボックス 590"/>
        <xdr:cNvSpPr txBox="1"/>
      </xdr:nvSpPr>
      <xdr:spPr>
        <a:xfrm>
          <a:off x="15214111" y="93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43253</xdr:rowOff>
    </xdr:from>
    <xdr:to>
      <xdr:col>21</xdr:col>
      <xdr:colOff>212725</xdr:colOff>
      <xdr:row>56</xdr:row>
      <xdr:rowOff>144853</xdr:rowOff>
    </xdr:to>
    <xdr:sp macro="" textlink="">
      <xdr:nvSpPr>
        <xdr:cNvPr id="592" name="円/楕円 591"/>
        <xdr:cNvSpPr/>
      </xdr:nvSpPr>
      <xdr:spPr>
        <a:xfrm>
          <a:off x="14541500" y="964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135980</xdr:rowOff>
    </xdr:from>
    <xdr:ext cx="534377" cy="259045"/>
    <xdr:sp macro="" textlink="">
      <xdr:nvSpPr>
        <xdr:cNvPr id="593" name="テキスト ボックス 592"/>
        <xdr:cNvSpPr txBox="1"/>
      </xdr:nvSpPr>
      <xdr:spPr>
        <a:xfrm>
          <a:off x="14325111" y="97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130414</xdr:rowOff>
    </xdr:from>
    <xdr:to>
      <xdr:col>20</xdr:col>
      <xdr:colOff>9525</xdr:colOff>
      <xdr:row>54</xdr:row>
      <xdr:rowOff>60564</xdr:rowOff>
    </xdr:to>
    <xdr:sp macro="" textlink="">
      <xdr:nvSpPr>
        <xdr:cNvPr id="594" name="円/楕円 593"/>
        <xdr:cNvSpPr/>
      </xdr:nvSpPr>
      <xdr:spPr>
        <a:xfrm>
          <a:off x="13652500" y="921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77091</xdr:rowOff>
    </xdr:from>
    <xdr:ext cx="599010" cy="259045"/>
    <xdr:sp macro="" textlink="">
      <xdr:nvSpPr>
        <xdr:cNvPr id="595" name="テキスト ボックス 594"/>
        <xdr:cNvSpPr txBox="1"/>
      </xdr:nvSpPr>
      <xdr:spPr>
        <a:xfrm>
          <a:off x="13403794" y="899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20439</xdr:rowOff>
    </xdr:from>
    <xdr:to>
      <xdr:col>18</xdr:col>
      <xdr:colOff>492125</xdr:colOff>
      <xdr:row>56</xdr:row>
      <xdr:rowOff>122039</xdr:rowOff>
    </xdr:to>
    <xdr:sp macro="" textlink="">
      <xdr:nvSpPr>
        <xdr:cNvPr id="596" name="円/楕円 595"/>
        <xdr:cNvSpPr/>
      </xdr:nvSpPr>
      <xdr:spPr>
        <a:xfrm>
          <a:off x="12763500" y="96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138566</xdr:rowOff>
    </xdr:from>
    <xdr:ext cx="534377" cy="259045"/>
    <xdr:sp macro="" textlink="">
      <xdr:nvSpPr>
        <xdr:cNvPr id="597" name="テキスト ボックス 596"/>
        <xdr:cNvSpPr txBox="1"/>
      </xdr:nvSpPr>
      <xdr:spPr>
        <a:xfrm>
          <a:off x="12547111" y="93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168939</xdr:rowOff>
    </xdr:from>
    <xdr:to>
      <xdr:col>23</xdr:col>
      <xdr:colOff>517525</xdr:colOff>
      <xdr:row>79</xdr:row>
      <xdr:rowOff>44450</xdr:rowOff>
    </xdr:to>
    <xdr:cxnSp macro="">
      <xdr:nvCxnSpPr>
        <xdr:cNvPr id="626" name="直線コネクタ 625"/>
        <xdr:cNvCxnSpPr/>
      </xdr:nvCxnSpPr>
      <xdr:spPr>
        <a:xfrm flipV="1">
          <a:off x="15481300" y="13542039"/>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35664</xdr:rowOff>
    </xdr:from>
    <xdr:to>
      <xdr:col>22</xdr:col>
      <xdr:colOff>365125</xdr:colOff>
      <xdr:row>79</xdr:row>
      <xdr:rowOff>44450</xdr:rowOff>
    </xdr:to>
    <xdr:cxnSp macro="">
      <xdr:nvCxnSpPr>
        <xdr:cNvPr id="629" name="直線コネクタ 628"/>
        <xdr:cNvCxnSpPr/>
      </xdr:nvCxnSpPr>
      <xdr:spPr>
        <a:xfrm>
          <a:off x="14592300" y="13580214"/>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35664</xdr:rowOff>
    </xdr:from>
    <xdr:to>
      <xdr:col>21</xdr:col>
      <xdr:colOff>161925</xdr:colOff>
      <xdr:row>79</xdr:row>
      <xdr:rowOff>44450</xdr:rowOff>
    </xdr:to>
    <xdr:cxnSp macro="">
      <xdr:nvCxnSpPr>
        <xdr:cNvPr id="632" name="直線コネクタ 631"/>
        <xdr:cNvCxnSpPr/>
      </xdr:nvCxnSpPr>
      <xdr:spPr>
        <a:xfrm flipV="1">
          <a:off x="13703300" y="13580214"/>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118139</xdr:rowOff>
    </xdr:from>
    <xdr:to>
      <xdr:col>23</xdr:col>
      <xdr:colOff>568325</xdr:colOff>
      <xdr:row>79</xdr:row>
      <xdr:rowOff>48289</xdr:rowOff>
    </xdr:to>
    <xdr:sp macro="" textlink="">
      <xdr:nvSpPr>
        <xdr:cNvPr id="645" name="円/楕円 644"/>
        <xdr:cNvSpPr/>
      </xdr:nvSpPr>
      <xdr:spPr>
        <a:xfrm>
          <a:off x="162687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156314</xdr:rowOff>
    </xdr:from>
    <xdr:to>
      <xdr:col>21</xdr:col>
      <xdr:colOff>212725</xdr:colOff>
      <xdr:row>79</xdr:row>
      <xdr:rowOff>86464</xdr:rowOff>
    </xdr:to>
    <xdr:sp macro="" textlink="">
      <xdr:nvSpPr>
        <xdr:cNvPr id="649" name="円/楕円 648"/>
        <xdr:cNvSpPr/>
      </xdr:nvSpPr>
      <xdr:spPr>
        <a:xfrm>
          <a:off x="14541500" y="135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77591</xdr:rowOff>
    </xdr:from>
    <xdr:ext cx="469744" cy="259045"/>
    <xdr:sp macro="" textlink="">
      <xdr:nvSpPr>
        <xdr:cNvPr id="650" name="テキスト ボックス 649"/>
        <xdr:cNvSpPr txBox="1"/>
      </xdr:nvSpPr>
      <xdr:spPr>
        <a:xfrm>
          <a:off x="14357427" y="136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144044</xdr:rowOff>
    </xdr:from>
    <xdr:to>
      <xdr:col>23</xdr:col>
      <xdr:colOff>517525</xdr:colOff>
      <xdr:row>96</xdr:row>
      <xdr:rowOff>155057</xdr:rowOff>
    </xdr:to>
    <xdr:cxnSp macro="">
      <xdr:nvCxnSpPr>
        <xdr:cNvPr id="681" name="直線コネクタ 680"/>
        <xdr:cNvCxnSpPr/>
      </xdr:nvCxnSpPr>
      <xdr:spPr>
        <a:xfrm flipV="1">
          <a:off x="15481300" y="16603244"/>
          <a:ext cx="8382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132321</xdr:rowOff>
    </xdr:from>
    <xdr:to>
      <xdr:col>22</xdr:col>
      <xdr:colOff>365125</xdr:colOff>
      <xdr:row>96</xdr:row>
      <xdr:rowOff>155057</xdr:rowOff>
    </xdr:to>
    <xdr:cxnSp macro="">
      <xdr:nvCxnSpPr>
        <xdr:cNvPr id="684" name="直線コネクタ 683"/>
        <xdr:cNvCxnSpPr/>
      </xdr:nvCxnSpPr>
      <xdr:spPr>
        <a:xfrm>
          <a:off x="14592300" y="16591521"/>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132321</xdr:rowOff>
    </xdr:from>
    <xdr:to>
      <xdr:col>21</xdr:col>
      <xdr:colOff>161925</xdr:colOff>
      <xdr:row>96</xdr:row>
      <xdr:rowOff>161275</xdr:rowOff>
    </xdr:to>
    <xdr:cxnSp macro="">
      <xdr:nvCxnSpPr>
        <xdr:cNvPr id="687" name="直線コネクタ 686"/>
        <xdr:cNvCxnSpPr/>
      </xdr:nvCxnSpPr>
      <xdr:spPr>
        <a:xfrm flipV="1">
          <a:off x="13703300" y="1659152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154372</xdr:rowOff>
    </xdr:from>
    <xdr:to>
      <xdr:col>19</xdr:col>
      <xdr:colOff>644525</xdr:colOff>
      <xdr:row>96</xdr:row>
      <xdr:rowOff>161275</xdr:rowOff>
    </xdr:to>
    <xdr:cxnSp macro="">
      <xdr:nvCxnSpPr>
        <xdr:cNvPr id="690" name="直線コネクタ 689"/>
        <xdr:cNvCxnSpPr/>
      </xdr:nvCxnSpPr>
      <xdr:spPr>
        <a:xfrm>
          <a:off x="12814300" y="1661357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93244</xdr:rowOff>
    </xdr:from>
    <xdr:to>
      <xdr:col>23</xdr:col>
      <xdr:colOff>568325</xdr:colOff>
      <xdr:row>97</xdr:row>
      <xdr:rowOff>23394</xdr:rowOff>
    </xdr:to>
    <xdr:sp macro="" textlink="">
      <xdr:nvSpPr>
        <xdr:cNvPr id="700" name="円/楕円 699"/>
        <xdr:cNvSpPr/>
      </xdr:nvSpPr>
      <xdr:spPr>
        <a:xfrm>
          <a:off x="162687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71671</xdr:rowOff>
    </xdr:from>
    <xdr:ext cx="534377" cy="259045"/>
    <xdr:sp macro="" textlink="">
      <xdr:nvSpPr>
        <xdr:cNvPr id="701" name="公債費該当値テキスト"/>
        <xdr:cNvSpPr txBox="1"/>
      </xdr:nvSpPr>
      <xdr:spPr>
        <a:xfrm>
          <a:off x="16370300" y="165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74,050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104257</xdr:rowOff>
    </xdr:from>
    <xdr:to>
      <xdr:col>22</xdr:col>
      <xdr:colOff>415925</xdr:colOff>
      <xdr:row>97</xdr:row>
      <xdr:rowOff>34407</xdr:rowOff>
    </xdr:to>
    <xdr:sp macro="" textlink="">
      <xdr:nvSpPr>
        <xdr:cNvPr id="702" name="円/楕円 701"/>
        <xdr:cNvSpPr/>
      </xdr:nvSpPr>
      <xdr:spPr>
        <a:xfrm>
          <a:off x="15430500" y="165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25534</xdr:rowOff>
    </xdr:from>
    <xdr:ext cx="534377" cy="259045"/>
    <xdr:sp macro="" textlink="">
      <xdr:nvSpPr>
        <xdr:cNvPr id="703" name="テキスト ボックス 702"/>
        <xdr:cNvSpPr txBox="1"/>
      </xdr:nvSpPr>
      <xdr:spPr>
        <a:xfrm>
          <a:off x="15214111" y="166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81521</xdr:rowOff>
    </xdr:from>
    <xdr:to>
      <xdr:col>21</xdr:col>
      <xdr:colOff>212725</xdr:colOff>
      <xdr:row>97</xdr:row>
      <xdr:rowOff>11671</xdr:rowOff>
    </xdr:to>
    <xdr:sp macro="" textlink="">
      <xdr:nvSpPr>
        <xdr:cNvPr id="704" name="円/楕円 703"/>
        <xdr:cNvSpPr/>
      </xdr:nvSpPr>
      <xdr:spPr>
        <a:xfrm>
          <a:off x="14541500" y="165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2798</xdr:rowOff>
    </xdr:from>
    <xdr:ext cx="534377" cy="259045"/>
    <xdr:sp macro="" textlink="">
      <xdr:nvSpPr>
        <xdr:cNvPr id="705" name="テキスト ボックス 704"/>
        <xdr:cNvSpPr txBox="1"/>
      </xdr:nvSpPr>
      <xdr:spPr>
        <a:xfrm>
          <a:off x="14325111" y="166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110475</xdr:rowOff>
    </xdr:from>
    <xdr:to>
      <xdr:col>20</xdr:col>
      <xdr:colOff>9525</xdr:colOff>
      <xdr:row>97</xdr:row>
      <xdr:rowOff>40625</xdr:rowOff>
    </xdr:to>
    <xdr:sp macro="" textlink="">
      <xdr:nvSpPr>
        <xdr:cNvPr id="706" name="円/楕円 705"/>
        <xdr:cNvSpPr/>
      </xdr:nvSpPr>
      <xdr:spPr>
        <a:xfrm>
          <a:off x="13652500" y="165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31752</xdr:rowOff>
    </xdr:from>
    <xdr:ext cx="534377" cy="259045"/>
    <xdr:sp macro="" textlink="">
      <xdr:nvSpPr>
        <xdr:cNvPr id="707" name="テキスト ボックス 706"/>
        <xdr:cNvSpPr txBox="1"/>
      </xdr:nvSpPr>
      <xdr:spPr>
        <a:xfrm>
          <a:off x="13436111" y="1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103572</xdr:rowOff>
    </xdr:from>
    <xdr:to>
      <xdr:col>18</xdr:col>
      <xdr:colOff>492125</xdr:colOff>
      <xdr:row>97</xdr:row>
      <xdr:rowOff>33722</xdr:rowOff>
    </xdr:to>
    <xdr:sp macro="" textlink="">
      <xdr:nvSpPr>
        <xdr:cNvPr id="708" name="円/楕円 707"/>
        <xdr:cNvSpPr/>
      </xdr:nvSpPr>
      <xdr:spPr>
        <a:xfrm>
          <a:off x="12763500" y="16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24849</xdr:rowOff>
    </xdr:from>
    <xdr:ext cx="534377" cy="259045"/>
    <xdr:sp macro="" textlink="">
      <xdr:nvSpPr>
        <xdr:cNvPr id="709" name="テキスト ボックス 708"/>
        <xdr:cNvSpPr txBox="1"/>
      </xdr:nvSpPr>
      <xdr:spPr>
        <a:xfrm>
          <a:off x="12547111" y="166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商工費は平成</a:t>
          </a:r>
          <a:r>
            <a:rPr kumimoji="1" lang="en-US" altLang="ja-JP" sz="1300">
              <a:latin typeface="ＭＳ Ｐゴシック"/>
            </a:rPr>
            <a:t>27</a:t>
          </a:r>
          <a:r>
            <a:rPr kumimoji="1" lang="ja-JP" altLang="en-US" sz="1300">
              <a:latin typeface="ＭＳ Ｐゴシック"/>
            </a:rPr>
            <a:t>年度まで類似団体内平均を大きく上回っていたが、これは平成</a:t>
          </a:r>
          <a:r>
            <a:rPr kumimoji="1" lang="en-US" altLang="ja-JP" sz="1300">
              <a:latin typeface="ＭＳ Ｐゴシック"/>
            </a:rPr>
            <a:t>25</a:t>
          </a:r>
          <a:r>
            <a:rPr kumimoji="1" lang="ja-JP" altLang="en-US" sz="1300">
              <a:latin typeface="ＭＳ Ｐゴシック"/>
            </a:rPr>
            <a:t>年度より各観光施設の改修事業や新規施設の整備を実施したことによるものであり、平成</a:t>
          </a:r>
          <a:r>
            <a:rPr kumimoji="1" lang="en-US" altLang="ja-JP" sz="1300">
              <a:latin typeface="ＭＳ Ｐゴシック"/>
            </a:rPr>
            <a:t>28</a:t>
          </a:r>
          <a:r>
            <a:rPr kumimoji="1" lang="ja-JP" altLang="en-US" sz="1300">
              <a:latin typeface="ＭＳ Ｐゴシック"/>
            </a:rPr>
            <a:t>年度はそうした投資的経費の終了により、数値が下がっている。しかし、今後、新たに整備した施設等にかかる管理経費の増加が見込まれることから、数値は上昇することが想定されることから、経費節減に努めていく必要がある。</a:t>
          </a:r>
          <a:endParaRPr kumimoji="1" lang="en-US" altLang="ja-JP" sz="1300">
            <a:latin typeface="ＭＳ Ｐゴシック"/>
          </a:endParaRPr>
        </a:p>
        <a:p>
          <a:r>
            <a:rPr kumimoji="1" lang="ja-JP" altLang="en-US" sz="1300">
              <a:latin typeface="ＭＳ Ｐゴシック"/>
            </a:rPr>
            <a:t>また、総務費において、平成２８年度から役場新庁舎整備事業が開始し、平成２９年度からは本工事に入ることから、今後数年は数値は類似団体内平均を大きく上回っていくことが予想される。</a:t>
          </a:r>
          <a:endParaRPr kumimoji="1" lang="en-US" altLang="ja-JP" sz="1300">
            <a:latin typeface="ＭＳ Ｐゴシック"/>
          </a:endParaRPr>
        </a:p>
        <a:p>
          <a:r>
            <a:rPr kumimoji="1" lang="ja-JP" altLang="en-US" sz="1300">
              <a:latin typeface="ＭＳ Ｐゴシック"/>
            </a:rPr>
            <a:t>各費目それぞれ施設整備などの投資的経費の実施により、単年度で類似団体内平均を大きく上回ってる年度があるように、今後はそうした各年度に実施をした事業にかかる地方債の償還が開始され、公債費の占める割合が増えることから、各施設の管理経費にかかる物件費などのその他の経費の節減に努めるほか、総合計画などの各種計画に基づいた適正な事業の実施に努め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増加傾向にあるが、これは平成２８年度から実施している役場新庁舎整備にかかる事業費が増加することなどに備えたものであり、引き続き今後行われる予定の事業を見据えた基金の適正な管理を行い、適正規模になるように努めていく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連結実質赤字比率に係る赤字はなく、各会計とも黒字となっている。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引き続き計画的に事業を執行し、財政の健全化を維持する。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近年減少傾向にあるが、今後は平成２５年度に実施した公民館建設や平成２６年度に実施した消防庁舎建設などの大型事業に係る起債の元金の支払いは始まることから、増加していくものと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交付税の算入のある地方債の活用と計画的な事業の執行と基金の運用に努めることで実質公債費率の抑制に努める。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の大規模事業の実施により、将来負担額は年々上昇している。しかし、事業の実施にあわせて基金への積立も計画的に行っていることから、充当可能財源も年々上昇していることから、将来負担比率は減少傾向にある。今後も引き続き、計画的な事業の執行と基金への積立を行い、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6,637
6,629
204.90
5,846,540
5,687,590
144,450
3,090,611
8,200,953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固定資産のうち、大部分をインフラ資産が占めており、一部資産の老朽化が進行している状況で、全体では</a:t>
          </a:r>
          <a:r>
            <a:rPr kumimoji="1" lang="en-US" altLang="ja-JP" sz="1100">
              <a:solidFill>
                <a:schemeClr val="dk1"/>
              </a:solidFill>
              <a:effectLst/>
              <a:latin typeface="+mn-lt"/>
              <a:ea typeface="+mn-ea"/>
              <a:cs typeface="+mn-cs"/>
            </a:rPr>
            <a:t>66.0</a:t>
          </a:r>
          <a:r>
            <a:rPr kumimoji="1" lang="ja-JP" altLang="ja-JP" sz="1100">
              <a:solidFill>
                <a:schemeClr val="dk1"/>
              </a:solidFill>
              <a:effectLst/>
              <a:latin typeface="+mn-lt"/>
              <a:ea typeface="+mn-ea"/>
              <a:cs typeface="+mn-cs"/>
            </a:rPr>
            <a:t>％となっております。引き続き計画的な資産の修繕、改修及び更新を行う。</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4" name="テキスト ボックス 53"/>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6" name="直線コネクタ 65"/>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7"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8" name="直線コネクタ 67"/>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9"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0" name="直線コネクタ 69"/>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1"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2" name="フローチャート : 判断 71"/>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3" name="フローチャート : 判断 72"/>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54610</xdr:rowOff>
    </xdr:from>
    <xdr:to>
      <xdr:col>3</xdr:col>
      <xdr:colOff>511175</xdr:colOff>
      <xdr:row>28</xdr:row>
      <xdr:rowOff>156210</xdr:rowOff>
    </xdr:to>
    <xdr:sp macro="" textlink="">
      <xdr:nvSpPr>
        <xdr:cNvPr id="79" name="円/楕円 78"/>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0"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1287</xdr:rowOff>
    </xdr:from>
    <xdr:ext cx="405111" cy="259045"/>
    <xdr:sp macro="" textlink="">
      <xdr:nvSpPr>
        <xdr:cNvPr id="81" name="n_1mainValue有形固定資産減価償却率"/>
        <xdr:cNvSpPr txBox="1"/>
      </xdr:nvSpPr>
      <xdr:spPr>
        <a:xfrm>
          <a:off x="3836043"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6,637
6,629
204.90
5,846,540
5,687,590
144,450
3,090,611
8,200,953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128270</xdr:rowOff>
    </xdr:from>
    <xdr:to>
      <xdr:col>5</xdr:col>
      <xdr:colOff>409575</xdr:colOff>
      <xdr:row>34</xdr:row>
      <xdr:rowOff>58420</xdr:rowOff>
    </xdr:to>
    <xdr:sp macro="" textlink="">
      <xdr:nvSpPr>
        <xdr:cNvPr id="68" name="円/楕円 67"/>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74947</xdr:rowOff>
    </xdr:from>
    <xdr:ext cx="405111" cy="259045"/>
    <xdr:sp macro="" textlink="">
      <xdr:nvSpPr>
        <xdr:cNvPr id="70" name="n_1mainValue【道路】&#10;有形固定資産減価償却率"/>
        <xdr:cNvSpPr txBox="1"/>
      </xdr:nvSpPr>
      <xdr:spPr>
        <a:xfrm>
          <a:off x="3582043"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79" name="正方形/長方形 7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0" name="正方形/長方形 7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1" name="正方形/長方形 8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2" name="正方形/長方形 8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3" name="正方形/長方形 8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4" name="正方形/長方形 8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5" name="正方形/長方形 8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6" name="正方形/長方形 8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7" name="テキスト ボックス 8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8" name="直線コネクタ 8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89" name="テキスト ボックス 8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90" name="直線コネクタ 8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91" name="テキスト ボックス 9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92" name="直線コネクタ 9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93" name="テキスト ボックス 9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4" name="直線コネクタ 9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5" name="テキスト ボックス 9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96" name="直線コネクタ 9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97" name="テキスト ボックス 9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98" name="直線コネクタ 9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99" name="テキスト ボックス 9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0" name="直線コネクタ 9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1" name="テキスト ボックス 10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03" name="直線コネクタ 102"/>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04"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05" name="直線コネクタ 104"/>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06"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07" name="直線コネクタ 10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08"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09" name="フローチャート : 判断 10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10" name="フローチャート : 判断 109"/>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1" name="テキスト ボックス 11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2" name="テキスト ボックス 11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3" name="テキスト ボックス 11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4" name="テキスト ボックス 11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5" name="テキスト ボックス 11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44450</xdr:rowOff>
    </xdr:from>
    <xdr:to>
      <xdr:col>5</xdr:col>
      <xdr:colOff>409575</xdr:colOff>
      <xdr:row>59</xdr:row>
      <xdr:rowOff>146050</xdr:rowOff>
    </xdr:to>
    <xdr:sp macro="" textlink="">
      <xdr:nvSpPr>
        <xdr:cNvPr id="116" name="円/楕円 115"/>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17"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162577</xdr:rowOff>
    </xdr:from>
    <xdr:ext cx="405111" cy="259045"/>
    <xdr:sp macro="" textlink="">
      <xdr:nvSpPr>
        <xdr:cNvPr id="118" name="n_1mainValue【橋りょう・トンネル】&#10;有形固定資産減価償却率"/>
        <xdr:cNvSpPr txBox="1"/>
      </xdr:nvSpPr>
      <xdr:spPr>
        <a:xfrm>
          <a:off x="3582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19" name="正方形/長方形 11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0" name="正方形/長方形 11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1" name="正方形/長方形 12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2" name="正方形/長方形 12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3" name="正方形/長方形 12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4" name="正方形/長方形 12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5" name="正方形/長方形 12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6" name="正方形/長方形 12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7" name="テキスト ボックス 12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8" name="直線コネクタ 12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29" name="直線コネクタ 12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30" name="テキスト ボックス 12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31" name="直線コネクタ 13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32" name="テキスト ボックス 13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33" name="直線コネクタ 13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34" name="テキスト ボックス 13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35" name="直線コネクタ 13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36" name="テキスト ボックス 13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7" name="直線コネクタ 1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38" name="テキスト ボックス 13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40" name="直線コネクタ 139"/>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41"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42" name="直線コネクタ 141"/>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43"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44" name="直線コネクタ 143"/>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45"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46" name="フローチャート : 判断 145"/>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47" name="フローチャート : 判断 146"/>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48" name="テキスト ボックス 14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9" name="テキスト ボックス 14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0" name="テキスト ボックス 14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1" name="テキスト ボックス 15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52" name="テキスト ボックス 15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156519</xdr:rowOff>
    </xdr:from>
    <xdr:to>
      <xdr:col>14</xdr:col>
      <xdr:colOff>79375</xdr:colOff>
      <xdr:row>61</xdr:row>
      <xdr:rowOff>86669</xdr:rowOff>
    </xdr:to>
    <xdr:sp macro="" textlink="">
      <xdr:nvSpPr>
        <xdr:cNvPr id="153" name="円/楕円 152"/>
        <xdr:cNvSpPr/>
      </xdr:nvSpPr>
      <xdr:spPr>
        <a:xfrm>
          <a:off x="9588500" y="104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54"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59</xdr:row>
      <xdr:rowOff>103196</xdr:rowOff>
    </xdr:from>
    <xdr:ext cx="690189" cy="259045"/>
    <xdr:sp macro="" textlink="">
      <xdr:nvSpPr>
        <xdr:cNvPr id="155" name="n_1mainValue【橋りょう・トンネル】&#10;一人当たり有形固定資産（償却資産）額"/>
        <xdr:cNvSpPr txBox="1"/>
      </xdr:nvSpPr>
      <xdr:spPr>
        <a:xfrm>
          <a:off x="9281504" y="10218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66" name="テキスト ボックス 16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67" name="直線コネクタ 16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68" name="テキスト ボックス 16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69" name="直線コネクタ 16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70" name="テキスト ボックス 16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71" name="直線コネクタ 17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72" name="テキスト ボックス 17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73" name="直線コネクタ 17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74" name="テキスト ボックス 17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75" name="直線コネクタ 17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76" name="テキスト ボックス 17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77" name="直線コネクタ 17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78" name="テキスト ボックス 17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80" name="テキスト ボックス 17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182" name="直線コネクタ 181"/>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183"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184" name="直線コネクタ 183"/>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185"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186" name="直線コネクタ 185"/>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187"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188" name="フローチャート : 判断 187"/>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189" name="フローチャート : 判断 188"/>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113030</xdr:rowOff>
    </xdr:from>
    <xdr:to>
      <xdr:col>5</xdr:col>
      <xdr:colOff>409575</xdr:colOff>
      <xdr:row>86</xdr:row>
      <xdr:rowOff>43180</xdr:rowOff>
    </xdr:to>
    <xdr:sp macro="" textlink="">
      <xdr:nvSpPr>
        <xdr:cNvPr id="195" name="円/楕円 194"/>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196"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34307</xdr:rowOff>
    </xdr:from>
    <xdr:ext cx="405111" cy="259045"/>
    <xdr:sp macro="" textlink="">
      <xdr:nvSpPr>
        <xdr:cNvPr id="197" name="n_1mainValue【公営住宅】&#10;有形固定資産減価償却率"/>
        <xdr:cNvSpPr txBox="1"/>
      </xdr:nvSpPr>
      <xdr:spPr>
        <a:xfrm>
          <a:off x="3582043"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2" name="テキスト ボックス 2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3" name="直線コネクタ 2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4" name="テキスト ボックス 2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5" name="直線コネクタ 2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6" name="テキスト ボックス 2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7" name="直線コネクタ 2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8" name="テキスト ボックス 2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9" name="直線コネクタ 2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0" name="テキスト ボックス 2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1" name="直線コネクタ 2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2" name="テキスト ボックス 2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246" name="直線コネクタ 245"/>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247"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248" name="直線コネクタ 247"/>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50" name="直線コネクタ 24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251"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252" name="フローチャート : 判断 251"/>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253" name="フローチャート : 判断 252"/>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635</xdr:rowOff>
    </xdr:from>
    <xdr:to>
      <xdr:col>22</xdr:col>
      <xdr:colOff>415925</xdr:colOff>
      <xdr:row>35</xdr:row>
      <xdr:rowOff>102235</xdr:rowOff>
    </xdr:to>
    <xdr:sp macro="" textlink="">
      <xdr:nvSpPr>
        <xdr:cNvPr id="259" name="円/楕円 258"/>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260"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118762</xdr:rowOff>
    </xdr:from>
    <xdr:ext cx="405111" cy="259045"/>
    <xdr:sp macro="" textlink="">
      <xdr:nvSpPr>
        <xdr:cNvPr id="261" name="n_1mainValue【認定こども園・幼稚園・保育所】&#10;有形固定資産減価償却率"/>
        <xdr:cNvSpPr txBox="1"/>
      </xdr:nvSpPr>
      <xdr:spPr>
        <a:xfrm>
          <a:off x="15266043"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70" name="正方形/長方形 2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71" name="正方形/長方形 2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72" name="正方形/長方形 2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73" name="正方形/長方形 2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74" name="正方形/長方形 2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75" name="正方形/長方形 2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76" name="正方形/長方形 2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77" name="正方形/長方形 2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78" name="テキスト ボックス 2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79" name="直線コネクタ 2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280" name="直線コネクタ 2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281" name="テキスト ボックス 2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82" name="直線コネクタ 2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83" name="テキスト ボックス 2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84" name="直線コネクタ 2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85" name="テキスト ボックス 2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86" name="直線コネクタ 2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87" name="テキスト ボックス 2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88" name="直線コネクタ 2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89" name="テキスト ボックス 2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90" name="直線コネクタ 2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91" name="テキスト ボックス 2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293" name="直線コネクタ 29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29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295" name="直線コネクタ 29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29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297" name="直線コネクタ 29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29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299" name="フローチャート : 判断 29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00" name="フローチャート : 判断 29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109220</xdr:rowOff>
    </xdr:from>
    <xdr:to>
      <xdr:col>22</xdr:col>
      <xdr:colOff>415925</xdr:colOff>
      <xdr:row>58</xdr:row>
      <xdr:rowOff>39370</xdr:rowOff>
    </xdr:to>
    <xdr:sp macro="" textlink="">
      <xdr:nvSpPr>
        <xdr:cNvPr id="306" name="円/楕円 305"/>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307"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55897</xdr:rowOff>
    </xdr:from>
    <xdr:ext cx="405111" cy="259045"/>
    <xdr:sp macro="" textlink="">
      <xdr:nvSpPr>
        <xdr:cNvPr id="308" name="n_1mainValue【学校施設】&#10;有形固定資産減価償却率"/>
        <xdr:cNvSpPr txBox="1"/>
      </xdr:nvSpPr>
      <xdr:spPr>
        <a:xfrm>
          <a:off x="15266043"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3" name="テキスト ボックス 3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44" name="直線コネクタ 3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45" name="テキスト ボックス 34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6" name="直線コネクタ 3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7" name="テキスト ボックス 3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8" name="直線コネクタ 3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9" name="テキスト ボックス 3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0" name="直線コネクタ 3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1" name="テキスト ボックス 3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2" name="直線コネクタ 3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3" name="テキスト ボックス 3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4" name="直線コネクタ 3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55" name="テキスト ボックス 35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6" name="直線コネクタ 3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7" name="テキスト ボックス 3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359" name="直線コネクタ 358"/>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360"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361" name="直線コネクタ 360"/>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362"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363" name="直線コネクタ 36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364"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365" name="フローチャート : 判断 364"/>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366" name="フローチャート : 判断 365"/>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67" name="テキスト ボックス 3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8" name="テキスト ボックス 3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9" name="テキスト ボックス 3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0" name="テキスト ボックス 3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1" name="テキスト ボックス 3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48261</xdr:rowOff>
    </xdr:from>
    <xdr:to>
      <xdr:col>22</xdr:col>
      <xdr:colOff>415925</xdr:colOff>
      <xdr:row>108</xdr:row>
      <xdr:rowOff>149861</xdr:rowOff>
    </xdr:to>
    <xdr:sp macro="" textlink="">
      <xdr:nvSpPr>
        <xdr:cNvPr id="372" name="円/楕円 371"/>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153325</xdr:rowOff>
    </xdr:from>
    <xdr:ext cx="405111" cy="259045"/>
    <xdr:sp macro="" textlink="">
      <xdr:nvSpPr>
        <xdr:cNvPr id="373"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140988</xdr:rowOff>
    </xdr:from>
    <xdr:ext cx="405111" cy="259045"/>
    <xdr:sp macro="" textlink="">
      <xdr:nvSpPr>
        <xdr:cNvPr id="374" name="n_1mainValue【公民館】&#10;有形固定資産減価償却率"/>
        <xdr:cNvSpPr txBox="1"/>
      </xdr:nvSpPr>
      <xdr:spPr>
        <a:xfrm>
          <a:off x="15266043"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5" name="正方形/長方形 3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6" name="正方形/長方形 3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7" name="正方形/長方形 3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8" name="正方形/長方形 3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9" name="正方形/長方形 3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0" name="正方形/長方形 3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1" name="正方形/長方形 3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2" name="正方形/長方形 38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383" name="正方形/長方形 3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84" name="正方形/長方形 3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85" name="テキスト ボックス 3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い数値である「道路」については、道路長寿命化計画を策定し改修等を行っているところであります。また「幼稚園」の施設は、建物の一部改修等を実施して施設の長寿命化を図っているところであり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6,637
6,629
204.90
5,846,540
5,687,590
144,450
3,090,611
8,200,953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124477</xdr:rowOff>
    </xdr:from>
    <xdr:ext cx="405111" cy="259045"/>
    <xdr:sp macro="" textlink="">
      <xdr:nvSpPr>
        <xdr:cNvPr id="65" name="n_1aveValue【図書館】&#10;有形固定資産減価償却率"/>
        <xdr:cNvSpPr txBox="1"/>
      </xdr:nvSpPr>
      <xdr:spPr>
        <a:xfrm>
          <a:off x="3582043"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170180</xdr:rowOff>
    </xdr:from>
    <xdr:to>
      <xdr:col>5</xdr:col>
      <xdr:colOff>409575</xdr:colOff>
      <xdr:row>39</xdr:row>
      <xdr:rowOff>100330</xdr:rowOff>
    </xdr:to>
    <xdr:sp macro="" textlink="">
      <xdr:nvSpPr>
        <xdr:cNvPr id="71" name="円/楕円 70"/>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91457</xdr:rowOff>
    </xdr:from>
    <xdr:ext cx="405111" cy="259045"/>
    <xdr:sp macro="" textlink="">
      <xdr:nvSpPr>
        <xdr:cNvPr id="72" name="n_1mainValue【図書館】&#10;有形固定資産減価償却率"/>
        <xdr:cNvSpPr txBox="1"/>
      </xdr:nvSpPr>
      <xdr:spPr>
        <a:xfrm>
          <a:off x="3582043"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169418</xdr:rowOff>
    </xdr:from>
    <xdr:to>
      <xdr:col>14</xdr:col>
      <xdr:colOff>79375</xdr:colOff>
      <xdr:row>40</xdr:row>
      <xdr:rowOff>99568</xdr:rowOff>
    </xdr:to>
    <xdr:sp macro="" textlink="">
      <xdr:nvSpPr>
        <xdr:cNvPr id="108" name="円/楕円 107"/>
        <xdr:cNvSpPr/>
      </xdr:nvSpPr>
      <xdr:spPr>
        <a:xfrm>
          <a:off x="958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90695</xdr:rowOff>
    </xdr:from>
    <xdr:ext cx="469744" cy="259045"/>
    <xdr:sp macro="" textlink="">
      <xdr:nvSpPr>
        <xdr:cNvPr id="109" name="n_1mainValue【図書館】&#10;一人当たり面積"/>
        <xdr:cNvSpPr txBox="1"/>
      </xdr:nvSpPr>
      <xdr:spPr>
        <a:xfrm>
          <a:off x="9391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2"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148" name="円/楕円 147"/>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158767</xdr:rowOff>
    </xdr:from>
    <xdr:ext cx="405111" cy="259045"/>
    <xdr:sp macro="" textlink="">
      <xdr:nvSpPr>
        <xdr:cNvPr id="149" name="n_1mainValue【体育館・プール】&#10;有形固定資産減価償却率"/>
        <xdr:cNvSpPr txBox="1"/>
      </xdr:nvSpPr>
      <xdr:spPr>
        <a:xfrm>
          <a:off x="3582043"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68" name="テキスト ボックス 16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70" name="テキスト ボックス 16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78" name="テキスト ボックス 17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80" name="テキスト ボックス 17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82" name="直線コネクタ 18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8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84" name="直線コネクタ 18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8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86" name="直線コネクタ 18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8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88" name="フローチャート : 判断 1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89" name="フローチャート : 判断 18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90"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57786</xdr:rowOff>
    </xdr:from>
    <xdr:to>
      <xdr:col>5</xdr:col>
      <xdr:colOff>409575</xdr:colOff>
      <xdr:row>84</xdr:row>
      <xdr:rowOff>159386</xdr:rowOff>
    </xdr:to>
    <xdr:sp macro="" textlink="">
      <xdr:nvSpPr>
        <xdr:cNvPr id="196" name="円/楕円 195"/>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150513</xdr:rowOff>
    </xdr:from>
    <xdr:ext cx="405111" cy="259045"/>
    <xdr:sp macro="" textlink="">
      <xdr:nvSpPr>
        <xdr:cNvPr id="197" name="n_1mainValue【福祉施設】&#10;有形固定資産減価償却率"/>
        <xdr:cNvSpPr txBox="1"/>
      </xdr:nvSpPr>
      <xdr:spPr>
        <a:xfrm>
          <a:off x="3582043"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08" name="直線コネクタ 2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09" name="テキスト ボックス 2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10" name="直線コネクタ 2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11" name="テキスト ボックス 2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12" name="直線コネクタ 2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13" name="テキスト ボックス 2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14" name="直線コネクタ 2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15" name="テキスト ボックス 2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19" name="直線コネクタ 21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2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21" name="直線コネクタ 22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2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23" name="直線コネクタ 22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2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25" name="フローチャート : 判断 22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26" name="フローチャート : 判断 22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73626</xdr:rowOff>
    </xdr:from>
    <xdr:ext cx="469744" cy="259045"/>
    <xdr:sp macro="" textlink="">
      <xdr:nvSpPr>
        <xdr:cNvPr id="227"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122174</xdr:rowOff>
    </xdr:from>
    <xdr:to>
      <xdr:col>14</xdr:col>
      <xdr:colOff>79375</xdr:colOff>
      <xdr:row>84</xdr:row>
      <xdr:rowOff>52324</xdr:rowOff>
    </xdr:to>
    <xdr:sp macro="" textlink="">
      <xdr:nvSpPr>
        <xdr:cNvPr id="233" name="円/楕円 232"/>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68851</xdr:rowOff>
    </xdr:from>
    <xdr:ext cx="469744" cy="259045"/>
    <xdr:sp macro="" textlink="">
      <xdr:nvSpPr>
        <xdr:cNvPr id="234" name="n_1mainValue【福祉施設】&#10;一人当たり面積"/>
        <xdr:cNvSpPr txBox="1"/>
      </xdr:nvSpPr>
      <xdr:spPr>
        <a:xfrm>
          <a:off x="9391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58" name="正方形/長方形 2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67" name="正方形/長方形 2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68" name="正方形/長方形 2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69" name="正方形/長方形 2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70" name="正方形/長方形 2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71" name="正方形/長方形 2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72" name="正方形/長方形 2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73" name="正方形/長方形 2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74" name="正方形/長方形 2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75" name="テキスト ボックス 2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76" name="直線コネクタ 2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77" name="テキスト ボックス 2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78" name="直線コネクタ 2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79" name="テキスト ボックス 2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80" name="直線コネクタ 2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81" name="テキスト ボックス 2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82" name="直線コネクタ 2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83" name="テキスト ボックス 2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84" name="直線コネクタ 2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85" name="テキスト ボックス 2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86" name="直線コネクタ 2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87" name="テキスト ボックス 2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88" name="直線コネクタ 2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9" name="テキスト ボックス 2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291" name="直線コネクタ 290"/>
        <xdr:cNvCxnSpPr/>
      </xdr:nvCxnSpPr>
      <xdr:spPr>
        <a:xfrm flipV="1">
          <a:off x="16318864" y="971931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292" name="【保健センター・保健所】&#10;有形固定資産減価償却率最小値テキスト"/>
        <xdr:cNvSpPr txBox="1"/>
      </xdr:nvSpPr>
      <xdr:spPr>
        <a:xfrm>
          <a:off x="164084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293" name="直線コネクタ 292"/>
        <xdr:cNvCxnSpPr/>
      </xdr:nvCxnSpPr>
      <xdr:spPr>
        <a:xfrm>
          <a:off x="162306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294" name="【保健センター・保健所】&#10;有形固定資産減価償却率最大値テキスト"/>
        <xdr:cNvSpPr txBox="1"/>
      </xdr:nvSpPr>
      <xdr:spPr>
        <a:xfrm>
          <a:off x="164084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295" name="直線コネクタ 294"/>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296" name="【保健センター・保健所】&#10;有形固定資産減価償却率平均値テキスト"/>
        <xdr:cNvSpPr txBox="1"/>
      </xdr:nvSpPr>
      <xdr:spPr>
        <a:xfrm>
          <a:off x="164084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297" name="フローチャート : 判断 296"/>
        <xdr:cNvSpPr/>
      </xdr:nvSpPr>
      <xdr:spPr>
        <a:xfrm>
          <a:off x="162687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298" name="フローチャート : 判断 297"/>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299"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00" name="テキスト ボックス 2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01" name="テキスト ボックス 3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02" name="テキスト ボックス 3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03" name="テキスト ボックス 3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04" name="テキスト ボックス 3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139700</xdr:rowOff>
    </xdr:from>
    <xdr:to>
      <xdr:col>22</xdr:col>
      <xdr:colOff>415925</xdr:colOff>
      <xdr:row>63</xdr:row>
      <xdr:rowOff>69850</xdr:rowOff>
    </xdr:to>
    <xdr:sp macro="" textlink="">
      <xdr:nvSpPr>
        <xdr:cNvPr id="305" name="円/楕円 304"/>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60977</xdr:rowOff>
    </xdr:from>
    <xdr:ext cx="405111" cy="259045"/>
    <xdr:sp macro="" textlink="">
      <xdr:nvSpPr>
        <xdr:cNvPr id="306" name="n_1mainValue【保健センター・保健所】&#10;有形固定資産減価償却率"/>
        <xdr:cNvSpPr txBox="1"/>
      </xdr:nvSpPr>
      <xdr:spPr>
        <a:xfrm>
          <a:off x="15266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15" name="テキスト ボックス 3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6" name="直線コネクタ 3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17" name="直線コネクタ 3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18" name="テキスト ボックス 3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19" name="直線コネクタ 3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20" name="テキスト ボックス 3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21" name="直線コネクタ 3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22" name="テキスト ボックス 3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23" name="直線コネクタ 3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24" name="テキスト ボックス 3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25" name="直線コネクタ 3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26" name="テキスト ボックス 3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27" name="直線コネクタ 3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28" name="テキスト ボックス 3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9" name="直線コネクタ 3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30" name="テキスト ボックス 3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32" name="直線コネクタ 331"/>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33"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34" name="直線コネクタ 333"/>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35"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36" name="直線コネクタ 335"/>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37"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38" name="フローチャート : 判断 337"/>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39" name="フローチャート : 判断 338"/>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40"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41" name="テキスト ボックス 3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42" name="テキスト ボックス 3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43" name="テキスト ボックス 3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44" name="テキスト ボックス 3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45" name="テキスト ボックス 3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140244</xdr:rowOff>
    </xdr:from>
    <xdr:to>
      <xdr:col>31</xdr:col>
      <xdr:colOff>85725</xdr:colOff>
      <xdr:row>62</xdr:row>
      <xdr:rowOff>70394</xdr:rowOff>
    </xdr:to>
    <xdr:sp macro="" textlink="">
      <xdr:nvSpPr>
        <xdr:cNvPr id="346" name="円/楕円 345"/>
        <xdr:cNvSpPr/>
      </xdr:nvSpPr>
      <xdr:spPr>
        <a:xfrm>
          <a:off x="2127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61521</xdr:rowOff>
    </xdr:from>
    <xdr:ext cx="469744" cy="259045"/>
    <xdr:sp macro="" textlink="">
      <xdr:nvSpPr>
        <xdr:cNvPr id="347" name="n_1mainValue【保健センター・保健所】&#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8" name="正方形/長方形 3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9" name="正方形/長方形 3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0" name="正方形/長方形 3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1" name="正方形/長方形 3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2" name="正方形/長方形 3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3" name="正方形/長方形 3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4" name="正方形/長方形 3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5" name="正方形/長方形 3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64" name="正方形/長方形 3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65" name="正方形/長方形 3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66" name="正方形/長方形 3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67" name="正方形/長方形 3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68" name="正方形/長方形 3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69" name="正方形/長方形 3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0" name="正方形/長方形 3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71" name="正方形/長方形 3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72" name="テキスト ボックス 3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73" name="直線コネクタ 3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74" name="テキスト ボックス 3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75" name="直線コネクタ 3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76" name="テキスト ボックス 3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77" name="直線コネクタ 3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78" name="テキスト ボックス 3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79" name="直線コネクタ 3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80" name="テキスト ボックス 3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81" name="直線コネクタ 3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82" name="テキスト ボックス 3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83" name="直線コネクタ 3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84" name="テキスト ボックス 3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85" name="直線コネクタ 3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86" name="テキスト ボックス 3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88" name="直線コネクタ 387"/>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89"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90" name="直線コネクタ 389"/>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91"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92" name="直線コネクタ 391"/>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93"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94" name="フローチャート : 判断 39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95" name="フローチャート : 判断 394"/>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96"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97" name="テキスト ボックス 3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98" name="テキスト ボックス 3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9" name="テキスト ボックス 3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0" name="テキスト ボックス 3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1" name="テキスト ボックス 4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145414</xdr:rowOff>
    </xdr:from>
    <xdr:to>
      <xdr:col>22</xdr:col>
      <xdr:colOff>415925</xdr:colOff>
      <xdr:row>102</xdr:row>
      <xdr:rowOff>75564</xdr:rowOff>
    </xdr:to>
    <xdr:sp macro="" textlink="">
      <xdr:nvSpPr>
        <xdr:cNvPr id="402" name="円/楕円 401"/>
        <xdr:cNvSpPr/>
      </xdr:nvSpPr>
      <xdr:spPr>
        <a:xfrm>
          <a:off x="15430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92091</xdr:rowOff>
    </xdr:from>
    <xdr:ext cx="405111" cy="259045"/>
    <xdr:sp macro="" textlink="">
      <xdr:nvSpPr>
        <xdr:cNvPr id="403" name="n_1mainValue【庁舎】&#10;有形固定資産減価償却率"/>
        <xdr:cNvSpPr txBox="1"/>
      </xdr:nvSpPr>
      <xdr:spPr>
        <a:xfrm>
          <a:off x="15266043"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4" name="正方形/長方形 4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5" name="正方形/長方形 4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6" name="正方形/長方形 4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7" name="正方形/長方形 4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8" name="正方形/長方形 4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9" name="正方形/長方形 4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0" name="正方形/長方形 4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1" name="正方形/長方形 4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2" name="テキスト ボックス 4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3" name="直線コネクタ 4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14" name="テキスト ボックス 4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15" name="直線コネクタ 4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16" name="テキスト ボックス 4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17" name="直線コネクタ 4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18" name="テキスト ボックス 4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19" name="直線コネクタ 4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20" name="テキスト ボックス 4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21" name="直線コネクタ 4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22" name="テキスト ボックス 4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23" name="直線コネクタ 4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24" name="テキスト ボックス 4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25" name="直線コネクタ 4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26" name="テキスト ボックス 4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7" name="直線コネクタ 4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8" name="テキスト ボックス 4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30" name="直線コネクタ 429"/>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31"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32" name="直線コネクタ 431"/>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33"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34" name="直線コネクタ 433"/>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35"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36" name="フローチャート : 判断 435"/>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37" name="フローチャート : 判断 43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438"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9" name="テキスト ボックス 4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0" name="テキスト ボックス 4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1" name="テキスト ボックス 4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2" name="テキスト ボックス 4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3" name="テキスト ボックス 4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105411</xdr:rowOff>
    </xdr:from>
    <xdr:to>
      <xdr:col>31</xdr:col>
      <xdr:colOff>85725</xdr:colOff>
      <xdr:row>105</xdr:row>
      <xdr:rowOff>35561</xdr:rowOff>
    </xdr:to>
    <xdr:sp macro="" textlink="">
      <xdr:nvSpPr>
        <xdr:cNvPr id="444" name="円/楕円 443"/>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445" name="n_1mainValue【庁舎】&#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6" name="正方形/長方形 4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7" name="正方形/長方形 4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8" name="テキスト ボックス 4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「庁舎」については、平成２９年度～平成３０年度により、新庁舎の建替え事業を実施しているところであります。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541_&#24403;&#4063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66</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cell r="K73">
            <v>1.5</v>
          </cell>
          <cell r="L73">
            <v>3.5</v>
          </cell>
        </row>
        <row r="75">
          <cell r="K75">
            <v>8.1999999999999993</v>
          </cell>
          <cell r="L75">
            <v>6.9</v>
          </cell>
          <cell r="M75">
            <v>4.9000000000000004</v>
          </cell>
          <cell r="N75">
            <v>4.4000000000000004</v>
          </cell>
          <cell r="O75">
            <v>4.2</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9" sqref="A6:BM1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5846540</v>
      </c>
      <c r="BO4" s="381"/>
      <c r="BP4" s="381"/>
      <c r="BQ4" s="381"/>
      <c r="BR4" s="381"/>
      <c r="BS4" s="381"/>
      <c r="BT4" s="381"/>
      <c r="BU4" s="382"/>
      <c r="BV4" s="380">
        <v>5661376</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4.7</v>
      </c>
      <c r="CU4" s="558"/>
      <c r="CV4" s="558"/>
      <c r="CW4" s="558"/>
      <c r="CX4" s="558"/>
      <c r="CY4" s="558"/>
      <c r="CZ4" s="558"/>
      <c r="DA4" s="559"/>
      <c r="DB4" s="557">
        <v>4.5999999999999996</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5687590</v>
      </c>
      <c r="BO5" s="386"/>
      <c r="BP5" s="386"/>
      <c r="BQ5" s="386"/>
      <c r="BR5" s="386"/>
      <c r="BS5" s="386"/>
      <c r="BT5" s="386"/>
      <c r="BU5" s="387"/>
      <c r="BV5" s="385">
        <v>5512947</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81.2</v>
      </c>
      <c r="CU5" s="356"/>
      <c r="CV5" s="356"/>
      <c r="CW5" s="356"/>
      <c r="CX5" s="356"/>
      <c r="CY5" s="356"/>
      <c r="CZ5" s="356"/>
      <c r="DA5" s="357"/>
      <c r="DB5" s="355">
        <v>79.2</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158950</v>
      </c>
      <c r="BO6" s="386"/>
      <c r="BP6" s="386"/>
      <c r="BQ6" s="386"/>
      <c r="BR6" s="386"/>
      <c r="BS6" s="386"/>
      <c r="BT6" s="386"/>
      <c r="BU6" s="387"/>
      <c r="BV6" s="385">
        <v>148429</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84.5</v>
      </c>
      <c r="CU6" s="532"/>
      <c r="CV6" s="532"/>
      <c r="CW6" s="532"/>
      <c r="CX6" s="532"/>
      <c r="CY6" s="532"/>
      <c r="CZ6" s="532"/>
      <c r="DA6" s="533"/>
      <c r="DB6" s="531">
        <v>83.4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14500</v>
      </c>
      <c r="BO7" s="386"/>
      <c r="BP7" s="386"/>
      <c r="BQ7" s="386"/>
      <c r="BR7" s="386"/>
      <c r="BS7" s="386"/>
      <c r="BT7" s="386"/>
      <c r="BU7" s="387"/>
      <c r="BV7" s="385">
        <v>2473</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3090611</v>
      </c>
      <c r="CU7" s="386"/>
      <c r="CV7" s="386"/>
      <c r="CW7" s="386"/>
      <c r="CX7" s="386"/>
      <c r="CY7" s="386"/>
      <c r="CZ7" s="386"/>
      <c r="DA7" s="387"/>
      <c r="DB7" s="385">
        <v>3170967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144450</v>
      </c>
      <c r="BO8" s="386"/>
      <c r="BP8" s="386"/>
      <c r="BQ8" s="386"/>
      <c r="BR8" s="386"/>
      <c r="BS8" s="386"/>
      <c r="BT8" s="386"/>
      <c r="BU8" s="387"/>
      <c r="BV8" s="385">
        <v>145956</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0.21</v>
      </c>
      <c r="CU8" s="495"/>
      <c r="CV8" s="495"/>
      <c r="CW8" s="495"/>
      <c r="CX8" s="495"/>
      <c r="CY8" s="495"/>
      <c r="CZ8" s="495"/>
      <c r="DA8" s="496"/>
      <c r="DB8" s="494">
        <v>0.21</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6689</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-1506</v>
      </c>
      <c r="BO9" s="386"/>
      <c r="BP9" s="386"/>
      <c r="BQ9" s="386"/>
      <c r="BR9" s="386"/>
      <c r="BS9" s="386"/>
      <c r="BT9" s="386"/>
      <c r="BU9" s="387"/>
      <c r="BV9" s="385">
        <v>17472</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13</v>
      </c>
      <c r="CU9" s="356"/>
      <c r="CV9" s="356"/>
      <c r="CW9" s="356"/>
      <c r="CX9" s="356"/>
      <c r="CY9" s="356"/>
      <c r="CZ9" s="356"/>
      <c r="DA9" s="357"/>
      <c r="DB9" s="355">
        <v>13.1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7087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473</v>
      </c>
      <c r="BO10" s="386"/>
      <c r="BP10" s="386"/>
      <c r="BQ10" s="386"/>
      <c r="BR10" s="386"/>
      <c r="BS10" s="386"/>
      <c r="BT10" s="386"/>
      <c r="BU10" s="387"/>
      <c r="BV10" s="385">
        <v>781</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6637</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93031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6629</v>
      </c>
      <c r="S13" s="487"/>
      <c r="T13" s="487"/>
      <c r="U13" s="487"/>
      <c r="V13" s="488"/>
      <c r="W13" s="474" t="s">
        <v>124</v>
      </c>
      <c r="X13" s="398"/>
      <c r="Y13" s="398"/>
      <c r="Z13" s="398"/>
      <c r="AA13" s="398"/>
      <c r="AB13" s="399"/>
      <c r="AC13" s="361">
        <v>968</v>
      </c>
      <c r="AD13" s="362"/>
      <c r="AE13" s="362"/>
      <c r="AF13" s="362"/>
      <c r="AG13" s="363"/>
      <c r="AH13" s="361">
        <v>1048</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-94064</v>
      </c>
      <c r="BO13" s="386"/>
      <c r="BP13" s="386"/>
      <c r="BQ13" s="386"/>
      <c r="BR13" s="386"/>
      <c r="BS13" s="386"/>
      <c r="BT13" s="386"/>
      <c r="BU13" s="387"/>
      <c r="BV13" s="385">
        <v>18253</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4.2</v>
      </c>
      <c r="CU13" s="356"/>
      <c r="CV13" s="356"/>
      <c r="CW13" s="356"/>
      <c r="CX13" s="356"/>
      <c r="CY13" s="356"/>
      <c r="CZ13" s="356"/>
      <c r="DA13" s="357"/>
      <c r="DB13" s="355">
        <v>4.4000000000000004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6765</v>
      </c>
      <c r="S14" s="487"/>
      <c r="T14" s="487"/>
      <c r="U14" s="487"/>
      <c r="V14" s="488"/>
      <c r="W14" s="489"/>
      <c r="X14" s="401"/>
      <c r="Y14" s="401"/>
      <c r="Z14" s="401"/>
      <c r="AA14" s="401"/>
      <c r="AB14" s="402"/>
      <c r="AC14" s="479">
        <v>29.4</v>
      </c>
      <c r="AD14" s="480"/>
      <c r="AE14" s="480"/>
      <c r="AF14" s="480"/>
      <c r="AG14" s="481"/>
      <c r="AH14" s="479">
        <v>30.7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6758</v>
      </c>
      <c r="S15" s="487"/>
      <c r="T15" s="487"/>
      <c r="U15" s="487"/>
      <c r="V15" s="488"/>
      <c r="W15" s="474" t="s">
        <v>131</v>
      </c>
      <c r="X15" s="398"/>
      <c r="Y15" s="398"/>
      <c r="Z15" s="398"/>
      <c r="AA15" s="398"/>
      <c r="AB15" s="399"/>
      <c r="AC15" s="361">
        <v>519</v>
      </c>
      <c r="AD15" s="362"/>
      <c r="AE15" s="362"/>
      <c r="AF15" s="362"/>
      <c r="AG15" s="363"/>
      <c r="AH15" s="361">
        <v>571</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601227</v>
      </c>
      <c r="BO15" s="381"/>
      <c r="BP15" s="381"/>
      <c r="BQ15" s="381"/>
      <c r="BR15" s="381"/>
      <c r="BS15" s="381"/>
      <c r="BT15" s="381"/>
      <c r="BU15" s="382"/>
      <c r="BV15" s="380">
        <v>621408</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15.8</v>
      </c>
      <c r="AD16" s="480"/>
      <c r="AE16" s="480"/>
      <c r="AF16" s="480"/>
      <c r="AG16" s="481"/>
      <c r="AH16" s="479">
        <v>16.7</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2839615</v>
      </c>
      <c r="BO16" s="386"/>
      <c r="BP16" s="386"/>
      <c r="BQ16" s="386"/>
      <c r="BR16" s="386"/>
      <c r="BS16" s="386"/>
      <c r="BT16" s="386"/>
      <c r="BU16" s="387"/>
      <c r="BV16" s="385">
        <v>2865161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1808</v>
      </c>
      <c r="AD17" s="362"/>
      <c r="AE17" s="362"/>
      <c r="AF17" s="362"/>
      <c r="AG17" s="363"/>
      <c r="AH17" s="361">
        <v>1794</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731803</v>
      </c>
      <c r="BO17" s="386"/>
      <c r="BP17" s="386"/>
      <c r="BQ17" s="386"/>
      <c r="BR17" s="386"/>
      <c r="BS17" s="386"/>
      <c r="BT17" s="386"/>
      <c r="BU17" s="387"/>
      <c r="BV17" s="385">
        <v>764546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204.9</v>
      </c>
      <c r="M18" s="450"/>
      <c r="N18" s="450"/>
      <c r="O18" s="450"/>
      <c r="P18" s="450"/>
      <c r="Q18" s="450"/>
      <c r="R18" s="451"/>
      <c r="S18" s="451"/>
      <c r="T18" s="451"/>
      <c r="U18" s="451"/>
      <c r="V18" s="452"/>
      <c r="W18" s="466"/>
      <c r="X18" s="467"/>
      <c r="Y18" s="467"/>
      <c r="Z18" s="467"/>
      <c r="AA18" s="467"/>
      <c r="AB18" s="475"/>
      <c r="AC18" s="349">
        <v>54.9</v>
      </c>
      <c r="AD18" s="350"/>
      <c r="AE18" s="350"/>
      <c r="AF18" s="350"/>
      <c r="AG18" s="453"/>
      <c r="AH18" s="349">
        <v>52.6</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2550549</v>
      </c>
      <c r="BO18" s="386"/>
      <c r="BP18" s="386"/>
      <c r="BQ18" s="386"/>
      <c r="BR18" s="386"/>
      <c r="BS18" s="386"/>
      <c r="BT18" s="386"/>
      <c r="BU18" s="387"/>
      <c r="BV18" s="385">
        <v>2519766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33</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3421527</v>
      </c>
      <c r="BO19" s="386"/>
      <c r="BP19" s="386"/>
      <c r="BQ19" s="386"/>
      <c r="BR19" s="386"/>
      <c r="BS19" s="386"/>
      <c r="BT19" s="386"/>
      <c r="BU19" s="387"/>
      <c r="BV19" s="385">
        <v>3369858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2698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8200953</v>
      </c>
      <c r="BO23" s="386"/>
      <c r="BP23" s="386"/>
      <c r="BQ23" s="386"/>
      <c r="BR23" s="386"/>
      <c r="BS23" s="386"/>
      <c r="BT23" s="386"/>
      <c r="BU23" s="387"/>
      <c r="BV23" s="385">
        <v>7559027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7500</v>
      </c>
      <c r="R24" s="362"/>
      <c r="S24" s="362"/>
      <c r="T24" s="362"/>
      <c r="U24" s="362"/>
      <c r="V24" s="363"/>
      <c r="W24" s="427"/>
      <c r="X24" s="418"/>
      <c r="Y24" s="419"/>
      <c r="Z24" s="358" t="s">
        <v>154</v>
      </c>
      <c r="AA24" s="359"/>
      <c r="AB24" s="359"/>
      <c r="AC24" s="359"/>
      <c r="AD24" s="359"/>
      <c r="AE24" s="359"/>
      <c r="AF24" s="359"/>
      <c r="AG24" s="360"/>
      <c r="AH24" s="361">
        <v>81</v>
      </c>
      <c r="AI24" s="362"/>
      <c r="AJ24" s="362"/>
      <c r="AK24" s="362"/>
      <c r="AL24" s="363"/>
      <c r="AM24" s="361">
        <v>241461</v>
      </c>
      <c r="AN24" s="362"/>
      <c r="AO24" s="362"/>
      <c r="AP24" s="362"/>
      <c r="AQ24" s="362"/>
      <c r="AR24" s="363"/>
      <c r="AS24" s="361">
        <v>2981</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5515738</v>
      </c>
      <c r="BO24" s="386"/>
      <c r="BP24" s="386"/>
      <c r="BQ24" s="386"/>
      <c r="BR24" s="386"/>
      <c r="BS24" s="386"/>
      <c r="BT24" s="386"/>
      <c r="BU24" s="387"/>
      <c r="BV24" s="385">
        <v>5155825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5950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1314096</v>
      </c>
      <c r="BO25" s="381"/>
      <c r="BP25" s="381"/>
      <c r="BQ25" s="381"/>
      <c r="BR25" s="381"/>
      <c r="BS25" s="381"/>
      <c r="BT25" s="381"/>
      <c r="BU25" s="382"/>
      <c r="BV25" s="380">
        <v>86014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5650</v>
      </c>
      <c r="R26" s="362"/>
      <c r="S26" s="362"/>
      <c r="T26" s="362"/>
      <c r="U26" s="362"/>
      <c r="V26" s="363"/>
      <c r="W26" s="427"/>
      <c r="X26" s="418"/>
      <c r="Y26" s="419"/>
      <c r="Z26" s="358" t="s">
        <v>160</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2500</v>
      </c>
      <c r="R27" s="362"/>
      <c r="S27" s="362"/>
      <c r="T27" s="362"/>
      <c r="U27" s="362"/>
      <c r="V27" s="363"/>
      <c r="W27" s="427"/>
      <c r="X27" s="418"/>
      <c r="Y27" s="419"/>
      <c r="Z27" s="358" t="s">
        <v>163</v>
      </c>
      <c r="AA27" s="359"/>
      <c r="AB27" s="359"/>
      <c r="AC27" s="359"/>
      <c r="AD27" s="359"/>
      <c r="AE27" s="359"/>
      <c r="AF27" s="359"/>
      <c r="AG27" s="360"/>
      <c r="AH27" s="361">
        <v>4</v>
      </c>
      <c r="AI27" s="362"/>
      <c r="AJ27" s="362"/>
      <c r="AK27" s="362"/>
      <c r="AL27" s="363"/>
      <c r="AM27" s="361">
        <v>13932</v>
      </c>
      <c r="AN27" s="362"/>
      <c r="AO27" s="362"/>
      <c r="AP27" s="362"/>
      <c r="AQ27" s="362"/>
      <c r="AR27" s="363"/>
      <c r="AS27" s="361">
        <v>3483</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105406</v>
      </c>
      <c r="BO27" s="389"/>
      <c r="BP27" s="389"/>
      <c r="BQ27" s="389"/>
      <c r="BR27" s="389"/>
      <c r="BS27" s="389"/>
      <c r="BT27" s="389"/>
      <c r="BU27" s="390"/>
      <c r="BV27" s="388">
        <v>105310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1950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618153</v>
      </c>
      <c r="BO28" s="381"/>
      <c r="BP28" s="381"/>
      <c r="BQ28" s="381"/>
      <c r="BR28" s="381"/>
      <c r="BS28" s="381"/>
      <c r="BT28" s="381"/>
      <c r="BU28" s="382"/>
      <c r="BV28" s="380">
        <v>635711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8</v>
      </c>
      <c r="M29" s="362"/>
      <c r="N29" s="362"/>
      <c r="O29" s="362"/>
      <c r="P29" s="363"/>
      <c r="Q29" s="361">
        <v>1700</v>
      </c>
      <c r="R29" s="362"/>
      <c r="S29" s="362"/>
      <c r="T29" s="362"/>
      <c r="U29" s="362"/>
      <c r="V29" s="363"/>
      <c r="W29" s="428"/>
      <c r="X29" s="429"/>
      <c r="Y29" s="430"/>
      <c r="Z29" s="358" t="s">
        <v>170</v>
      </c>
      <c r="AA29" s="359"/>
      <c r="AB29" s="359"/>
      <c r="AC29" s="359"/>
      <c r="AD29" s="359"/>
      <c r="AE29" s="359"/>
      <c r="AF29" s="359"/>
      <c r="AG29" s="360"/>
      <c r="AH29" s="361">
        <v>85</v>
      </c>
      <c r="AI29" s="362"/>
      <c r="AJ29" s="362"/>
      <c r="AK29" s="362"/>
      <c r="AL29" s="363"/>
      <c r="AM29" s="361">
        <v>255393</v>
      </c>
      <c r="AN29" s="362"/>
      <c r="AO29" s="362"/>
      <c r="AP29" s="362"/>
      <c r="AQ29" s="362"/>
      <c r="AR29" s="363"/>
      <c r="AS29" s="361">
        <v>3005</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794464</v>
      </c>
      <c r="BO29" s="386"/>
      <c r="BP29" s="386"/>
      <c r="BQ29" s="386"/>
      <c r="BR29" s="386"/>
      <c r="BS29" s="386"/>
      <c r="BT29" s="386"/>
      <c r="BU29" s="387"/>
      <c r="BV29" s="385">
        <v>594182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95.8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1870187</v>
      </c>
      <c r="BO30" s="389"/>
      <c r="BP30" s="389"/>
      <c r="BQ30" s="389"/>
      <c r="BR30" s="389"/>
      <c r="BS30" s="389"/>
      <c r="BT30" s="389"/>
      <c r="BU30" s="390"/>
      <c r="BV30" s="388">
        <v>1816316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国民健康保険特別会計（事業勘定）</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愛別町外３町塵芥処理組合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とうま振興公社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国民健康保険特別会計（医科診療施設勘定）</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大雪浄化組合</v>
      </c>
      <c r="BZ35" s="344"/>
      <c r="CA35" s="344"/>
      <c r="CB35" s="344"/>
      <c r="CC35" s="344"/>
      <c r="CD35" s="344"/>
      <c r="CE35" s="344"/>
      <c r="CF35" s="344"/>
      <c r="CG35" s="344"/>
      <c r="CH35" s="344"/>
      <c r="CI35" s="344"/>
      <c r="CJ35" s="344"/>
      <c r="CK35" s="344"/>
      <c r="CL35" s="344"/>
      <c r="CM35" s="344"/>
      <c r="CN35" s="167"/>
      <c r="CO35" s="345">
        <f t="shared" ref="CO35:CO43" si="3">IF(CQ35="","",CO34+1)</f>
        <v>14</v>
      </c>
      <c r="CP35" s="345"/>
      <c r="CQ35" s="344" t="str">
        <f>IF('各会計、関係団体の財政状況及び健全化判断比率'!BS8="","",'各会計、関係団体の財政状況及び健全化判断比率'!BS8)</f>
        <v>当麻土地開発公社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大雪消防組合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介護保険特別会計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上川広域滞納整理機構</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上川教育研修センター組合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election activeCell="W48" sqref="W48"/>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562746</v>
      </c>
      <c r="S5" s="641"/>
      <c r="T5" s="641"/>
      <c r="U5" s="641"/>
      <c r="V5" s="641"/>
      <c r="W5" s="641"/>
      <c r="X5" s="641"/>
      <c r="Y5" s="688"/>
      <c r="Z5" s="701">
        <v>9.6</v>
      </c>
      <c r="AA5" s="701"/>
      <c r="AB5" s="701"/>
      <c r="AC5" s="701"/>
      <c r="AD5" s="702">
        <v>562746</v>
      </c>
      <c r="AE5" s="702"/>
      <c r="AF5" s="702"/>
      <c r="AG5" s="702"/>
      <c r="AH5" s="702"/>
      <c r="AI5" s="702"/>
      <c r="AJ5" s="702"/>
      <c r="AK5" s="702"/>
      <c r="AL5" s="689">
        <v>18.600000000000001</v>
      </c>
      <c r="AM5" s="658"/>
      <c r="AN5" s="658"/>
      <c r="AO5" s="690"/>
      <c r="AP5" s="677" t="s">
        <v>209</v>
      </c>
      <c r="AQ5" s="678"/>
      <c r="AR5" s="678"/>
      <c r="AS5" s="678"/>
      <c r="AT5" s="678"/>
      <c r="AU5" s="678"/>
      <c r="AV5" s="678"/>
      <c r="AW5" s="678"/>
      <c r="AX5" s="678"/>
      <c r="AY5" s="678"/>
      <c r="AZ5" s="678"/>
      <c r="BA5" s="678"/>
      <c r="BB5" s="678"/>
      <c r="BC5" s="678"/>
      <c r="BD5" s="678"/>
      <c r="BE5" s="678"/>
      <c r="BF5" s="679"/>
      <c r="BG5" s="590">
        <v>562746</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78408</v>
      </c>
      <c r="S6" s="591"/>
      <c r="T6" s="591"/>
      <c r="U6" s="591"/>
      <c r="V6" s="591"/>
      <c r="W6" s="591"/>
      <c r="X6" s="591"/>
      <c r="Y6" s="592"/>
      <c r="Z6" s="643">
        <v>1.3</v>
      </c>
      <c r="AA6" s="643"/>
      <c r="AB6" s="643"/>
      <c r="AC6" s="643"/>
      <c r="AD6" s="644">
        <v>78408</v>
      </c>
      <c r="AE6" s="644"/>
      <c r="AF6" s="644"/>
      <c r="AG6" s="644"/>
      <c r="AH6" s="644"/>
      <c r="AI6" s="644"/>
      <c r="AJ6" s="644"/>
      <c r="AK6" s="644"/>
      <c r="AL6" s="613">
        <v>2.6</v>
      </c>
      <c r="AM6" s="645"/>
      <c r="AN6" s="645"/>
      <c r="AO6" s="646"/>
      <c r="AP6" s="587" t="s">
        <v>215</v>
      </c>
      <c r="AQ6" s="588"/>
      <c r="AR6" s="588"/>
      <c r="AS6" s="588"/>
      <c r="AT6" s="588"/>
      <c r="AU6" s="588"/>
      <c r="AV6" s="588"/>
      <c r="AW6" s="588"/>
      <c r="AX6" s="588"/>
      <c r="AY6" s="588"/>
      <c r="AZ6" s="588"/>
      <c r="BA6" s="588"/>
      <c r="BB6" s="588"/>
      <c r="BC6" s="588"/>
      <c r="BD6" s="588"/>
      <c r="BE6" s="588"/>
      <c r="BF6" s="589"/>
      <c r="BG6" s="590">
        <v>562746</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59338</v>
      </c>
      <c r="CS6" s="591"/>
      <c r="CT6" s="591"/>
      <c r="CU6" s="591"/>
      <c r="CV6" s="591"/>
      <c r="CW6" s="591"/>
      <c r="CX6" s="591"/>
      <c r="CY6" s="592"/>
      <c r="CZ6" s="643">
        <v>1</v>
      </c>
      <c r="DA6" s="643"/>
      <c r="DB6" s="643"/>
      <c r="DC6" s="643"/>
      <c r="DD6" s="596" t="s">
        <v>210</v>
      </c>
      <c r="DE6" s="591"/>
      <c r="DF6" s="591"/>
      <c r="DG6" s="591"/>
      <c r="DH6" s="591"/>
      <c r="DI6" s="591"/>
      <c r="DJ6" s="591"/>
      <c r="DK6" s="591"/>
      <c r="DL6" s="591"/>
      <c r="DM6" s="591"/>
      <c r="DN6" s="591"/>
      <c r="DO6" s="591"/>
      <c r="DP6" s="592"/>
      <c r="DQ6" s="596">
        <v>59338</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612</v>
      </c>
      <c r="S7" s="591"/>
      <c r="T7" s="591"/>
      <c r="U7" s="591"/>
      <c r="V7" s="591"/>
      <c r="W7" s="591"/>
      <c r="X7" s="591"/>
      <c r="Y7" s="592"/>
      <c r="Z7" s="643">
        <v>0</v>
      </c>
      <c r="AA7" s="643"/>
      <c r="AB7" s="643"/>
      <c r="AC7" s="643"/>
      <c r="AD7" s="644">
        <v>612</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255938</v>
      </c>
      <c r="BH7" s="591"/>
      <c r="BI7" s="591"/>
      <c r="BJ7" s="591"/>
      <c r="BK7" s="591"/>
      <c r="BL7" s="591"/>
      <c r="BM7" s="591"/>
      <c r="BN7" s="592"/>
      <c r="BO7" s="643">
        <v>45.5</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1119227</v>
      </c>
      <c r="CS7" s="591"/>
      <c r="CT7" s="591"/>
      <c r="CU7" s="591"/>
      <c r="CV7" s="591"/>
      <c r="CW7" s="591"/>
      <c r="CX7" s="591"/>
      <c r="CY7" s="592"/>
      <c r="CZ7" s="643">
        <v>19.7</v>
      </c>
      <c r="DA7" s="643"/>
      <c r="DB7" s="643"/>
      <c r="DC7" s="643"/>
      <c r="DD7" s="596">
        <v>117602</v>
      </c>
      <c r="DE7" s="591"/>
      <c r="DF7" s="591"/>
      <c r="DG7" s="591"/>
      <c r="DH7" s="591"/>
      <c r="DI7" s="591"/>
      <c r="DJ7" s="591"/>
      <c r="DK7" s="591"/>
      <c r="DL7" s="591"/>
      <c r="DM7" s="591"/>
      <c r="DN7" s="591"/>
      <c r="DO7" s="591"/>
      <c r="DP7" s="592"/>
      <c r="DQ7" s="596">
        <v>742268</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1128</v>
      </c>
      <c r="S8" s="591"/>
      <c r="T8" s="591"/>
      <c r="U8" s="591"/>
      <c r="V8" s="591"/>
      <c r="W8" s="591"/>
      <c r="X8" s="591"/>
      <c r="Y8" s="592"/>
      <c r="Z8" s="643">
        <v>0</v>
      </c>
      <c r="AA8" s="643"/>
      <c r="AB8" s="643"/>
      <c r="AC8" s="643"/>
      <c r="AD8" s="644">
        <v>1128</v>
      </c>
      <c r="AE8" s="644"/>
      <c r="AF8" s="644"/>
      <c r="AG8" s="644"/>
      <c r="AH8" s="644"/>
      <c r="AI8" s="644"/>
      <c r="AJ8" s="644"/>
      <c r="AK8" s="644"/>
      <c r="AL8" s="613">
        <v>0</v>
      </c>
      <c r="AM8" s="645"/>
      <c r="AN8" s="645"/>
      <c r="AO8" s="646"/>
      <c r="AP8" s="587" t="s">
        <v>221</v>
      </c>
      <c r="AQ8" s="588"/>
      <c r="AR8" s="588"/>
      <c r="AS8" s="588"/>
      <c r="AT8" s="588"/>
      <c r="AU8" s="588"/>
      <c r="AV8" s="588"/>
      <c r="AW8" s="588"/>
      <c r="AX8" s="588"/>
      <c r="AY8" s="588"/>
      <c r="AZ8" s="588"/>
      <c r="BA8" s="588"/>
      <c r="BB8" s="588"/>
      <c r="BC8" s="588"/>
      <c r="BD8" s="588"/>
      <c r="BE8" s="588"/>
      <c r="BF8" s="589"/>
      <c r="BG8" s="590">
        <v>10195</v>
      </c>
      <c r="BH8" s="591"/>
      <c r="BI8" s="591"/>
      <c r="BJ8" s="591"/>
      <c r="BK8" s="591"/>
      <c r="BL8" s="591"/>
      <c r="BM8" s="591"/>
      <c r="BN8" s="592"/>
      <c r="BO8" s="643">
        <v>1.8</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1141556</v>
      </c>
      <c r="CS8" s="591"/>
      <c r="CT8" s="591"/>
      <c r="CU8" s="591"/>
      <c r="CV8" s="591"/>
      <c r="CW8" s="591"/>
      <c r="CX8" s="591"/>
      <c r="CY8" s="592"/>
      <c r="CZ8" s="643">
        <v>20.100000000000001</v>
      </c>
      <c r="DA8" s="643"/>
      <c r="DB8" s="643"/>
      <c r="DC8" s="643"/>
      <c r="DD8" s="596">
        <v>3206</v>
      </c>
      <c r="DE8" s="591"/>
      <c r="DF8" s="591"/>
      <c r="DG8" s="591"/>
      <c r="DH8" s="591"/>
      <c r="DI8" s="591"/>
      <c r="DJ8" s="591"/>
      <c r="DK8" s="591"/>
      <c r="DL8" s="591"/>
      <c r="DM8" s="591"/>
      <c r="DN8" s="591"/>
      <c r="DO8" s="591"/>
      <c r="DP8" s="592"/>
      <c r="DQ8" s="596">
        <v>608108</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673</v>
      </c>
      <c r="S9" s="591"/>
      <c r="T9" s="591"/>
      <c r="U9" s="591"/>
      <c r="V9" s="591"/>
      <c r="W9" s="591"/>
      <c r="X9" s="591"/>
      <c r="Y9" s="592"/>
      <c r="Z9" s="643">
        <v>0</v>
      </c>
      <c r="AA9" s="643"/>
      <c r="AB9" s="643"/>
      <c r="AC9" s="643"/>
      <c r="AD9" s="644">
        <v>673</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211901</v>
      </c>
      <c r="BH9" s="591"/>
      <c r="BI9" s="591"/>
      <c r="BJ9" s="591"/>
      <c r="BK9" s="591"/>
      <c r="BL9" s="591"/>
      <c r="BM9" s="591"/>
      <c r="BN9" s="592"/>
      <c r="BO9" s="643">
        <v>37.700000000000003</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332122</v>
      </c>
      <c r="CS9" s="591"/>
      <c r="CT9" s="591"/>
      <c r="CU9" s="591"/>
      <c r="CV9" s="591"/>
      <c r="CW9" s="591"/>
      <c r="CX9" s="591"/>
      <c r="CY9" s="592"/>
      <c r="CZ9" s="643">
        <v>5.8</v>
      </c>
      <c r="DA9" s="643"/>
      <c r="DB9" s="643"/>
      <c r="DC9" s="643"/>
      <c r="DD9" s="596">
        <v>11562</v>
      </c>
      <c r="DE9" s="591"/>
      <c r="DF9" s="591"/>
      <c r="DG9" s="591"/>
      <c r="DH9" s="591"/>
      <c r="DI9" s="591"/>
      <c r="DJ9" s="591"/>
      <c r="DK9" s="591"/>
      <c r="DL9" s="591"/>
      <c r="DM9" s="591"/>
      <c r="DN9" s="591"/>
      <c r="DO9" s="591"/>
      <c r="DP9" s="592"/>
      <c r="DQ9" s="596">
        <v>312121</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116067</v>
      </c>
      <c r="S10" s="591"/>
      <c r="T10" s="591"/>
      <c r="U10" s="591"/>
      <c r="V10" s="591"/>
      <c r="W10" s="591"/>
      <c r="X10" s="591"/>
      <c r="Y10" s="592"/>
      <c r="Z10" s="643">
        <v>2</v>
      </c>
      <c r="AA10" s="643"/>
      <c r="AB10" s="643"/>
      <c r="AC10" s="643"/>
      <c r="AD10" s="644">
        <v>116067</v>
      </c>
      <c r="AE10" s="644"/>
      <c r="AF10" s="644"/>
      <c r="AG10" s="644"/>
      <c r="AH10" s="644"/>
      <c r="AI10" s="644"/>
      <c r="AJ10" s="644"/>
      <c r="AK10" s="644"/>
      <c r="AL10" s="613">
        <v>3.8</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16920</v>
      </c>
      <c r="BH10" s="591"/>
      <c r="BI10" s="591"/>
      <c r="BJ10" s="591"/>
      <c r="BK10" s="591"/>
      <c r="BL10" s="591"/>
      <c r="BM10" s="591"/>
      <c r="BN10" s="592"/>
      <c r="BO10" s="643">
        <v>3</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16922</v>
      </c>
      <c r="BH11" s="591"/>
      <c r="BI11" s="591"/>
      <c r="BJ11" s="591"/>
      <c r="BK11" s="591"/>
      <c r="BL11" s="591"/>
      <c r="BM11" s="591"/>
      <c r="BN11" s="592"/>
      <c r="BO11" s="643">
        <v>3</v>
      </c>
      <c r="BP11" s="643"/>
      <c r="BQ11" s="643"/>
      <c r="BR11" s="643"/>
      <c r="BS11" s="596" t="s">
        <v>112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901039</v>
      </c>
      <c r="CS11" s="591"/>
      <c r="CT11" s="591"/>
      <c r="CU11" s="591"/>
      <c r="CV11" s="591"/>
      <c r="CW11" s="591"/>
      <c r="CX11" s="591"/>
      <c r="CY11" s="592"/>
      <c r="CZ11" s="643">
        <v>15.8</v>
      </c>
      <c r="DA11" s="643"/>
      <c r="DB11" s="643"/>
      <c r="DC11" s="643"/>
      <c r="DD11" s="596">
        <v>595626</v>
      </c>
      <c r="DE11" s="591"/>
      <c r="DF11" s="591"/>
      <c r="DG11" s="591"/>
      <c r="DH11" s="591"/>
      <c r="DI11" s="591"/>
      <c r="DJ11" s="591"/>
      <c r="DK11" s="591"/>
      <c r="DL11" s="591"/>
      <c r="DM11" s="591"/>
      <c r="DN11" s="591"/>
      <c r="DO11" s="591"/>
      <c r="DP11" s="592"/>
      <c r="DQ11" s="596">
        <v>167477</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233325</v>
      </c>
      <c r="BH12" s="591"/>
      <c r="BI12" s="591"/>
      <c r="BJ12" s="591"/>
      <c r="BK12" s="591"/>
      <c r="BL12" s="591"/>
      <c r="BM12" s="591"/>
      <c r="BN12" s="592"/>
      <c r="BO12" s="643">
        <v>41.5</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102316</v>
      </c>
      <c r="CS12" s="591"/>
      <c r="CT12" s="591"/>
      <c r="CU12" s="591"/>
      <c r="CV12" s="591"/>
      <c r="CW12" s="591"/>
      <c r="CX12" s="591"/>
      <c r="CY12" s="592"/>
      <c r="CZ12" s="643">
        <v>1.8</v>
      </c>
      <c r="DA12" s="643"/>
      <c r="DB12" s="643"/>
      <c r="DC12" s="643"/>
      <c r="DD12" s="596">
        <v>6556</v>
      </c>
      <c r="DE12" s="591"/>
      <c r="DF12" s="591"/>
      <c r="DG12" s="591"/>
      <c r="DH12" s="591"/>
      <c r="DI12" s="591"/>
      <c r="DJ12" s="591"/>
      <c r="DK12" s="591"/>
      <c r="DL12" s="591"/>
      <c r="DM12" s="591"/>
      <c r="DN12" s="591"/>
      <c r="DO12" s="591"/>
      <c r="DP12" s="592"/>
      <c r="DQ12" s="596">
        <v>83986</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13156</v>
      </c>
      <c r="S13" s="591"/>
      <c r="T13" s="591"/>
      <c r="U13" s="591"/>
      <c r="V13" s="591"/>
      <c r="W13" s="591"/>
      <c r="X13" s="591"/>
      <c r="Y13" s="592"/>
      <c r="Z13" s="643">
        <v>0.2</v>
      </c>
      <c r="AA13" s="643"/>
      <c r="AB13" s="643"/>
      <c r="AC13" s="643"/>
      <c r="AD13" s="644">
        <v>13156</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233298</v>
      </c>
      <c r="BH13" s="591"/>
      <c r="BI13" s="591"/>
      <c r="BJ13" s="591"/>
      <c r="BK13" s="591"/>
      <c r="BL13" s="591"/>
      <c r="BM13" s="591"/>
      <c r="BN13" s="592"/>
      <c r="BO13" s="643">
        <v>41.5</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761651</v>
      </c>
      <c r="CS13" s="591"/>
      <c r="CT13" s="591"/>
      <c r="CU13" s="591"/>
      <c r="CV13" s="591"/>
      <c r="CW13" s="591"/>
      <c r="CX13" s="591"/>
      <c r="CY13" s="592"/>
      <c r="CZ13" s="643">
        <v>13.4</v>
      </c>
      <c r="DA13" s="643"/>
      <c r="DB13" s="643"/>
      <c r="DC13" s="643"/>
      <c r="DD13" s="596">
        <v>457708</v>
      </c>
      <c r="DE13" s="591"/>
      <c r="DF13" s="591"/>
      <c r="DG13" s="591"/>
      <c r="DH13" s="591"/>
      <c r="DI13" s="591"/>
      <c r="DJ13" s="591"/>
      <c r="DK13" s="591"/>
      <c r="DL13" s="591"/>
      <c r="DM13" s="591"/>
      <c r="DN13" s="591"/>
      <c r="DO13" s="591"/>
      <c r="DP13" s="592"/>
      <c r="DQ13" s="596">
        <v>277372</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20603</v>
      </c>
      <c r="BH14" s="591"/>
      <c r="BI14" s="591"/>
      <c r="BJ14" s="591"/>
      <c r="BK14" s="591"/>
      <c r="BL14" s="591"/>
      <c r="BM14" s="591"/>
      <c r="BN14" s="592"/>
      <c r="BO14" s="643">
        <v>3.7</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187371</v>
      </c>
      <c r="CS14" s="591"/>
      <c r="CT14" s="591"/>
      <c r="CU14" s="591"/>
      <c r="CV14" s="591"/>
      <c r="CW14" s="591"/>
      <c r="CX14" s="591"/>
      <c r="CY14" s="592"/>
      <c r="CZ14" s="643">
        <v>3.3</v>
      </c>
      <c r="DA14" s="643"/>
      <c r="DB14" s="643"/>
      <c r="DC14" s="643"/>
      <c r="DD14" s="596" t="s">
        <v>112</v>
      </c>
      <c r="DE14" s="591"/>
      <c r="DF14" s="591"/>
      <c r="DG14" s="591"/>
      <c r="DH14" s="591"/>
      <c r="DI14" s="591"/>
      <c r="DJ14" s="591"/>
      <c r="DK14" s="591"/>
      <c r="DL14" s="591"/>
      <c r="DM14" s="591"/>
      <c r="DN14" s="591"/>
      <c r="DO14" s="591"/>
      <c r="DP14" s="592"/>
      <c r="DQ14" s="596">
        <v>182771</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2260</v>
      </c>
      <c r="S15" s="591"/>
      <c r="T15" s="591"/>
      <c r="U15" s="591"/>
      <c r="V15" s="591"/>
      <c r="W15" s="591"/>
      <c r="X15" s="591"/>
      <c r="Y15" s="592"/>
      <c r="Z15" s="643">
        <v>0</v>
      </c>
      <c r="AA15" s="643"/>
      <c r="AB15" s="643"/>
      <c r="AC15" s="643"/>
      <c r="AD15" s="644">
        <v>2260</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52880</v>
      </c>
      <c r="BH15" s="591"/>
      <c r="BI15" s="591"/>
      <c r="BJ15" s="591"/>
      <c r="BK15" s="591"/>
      <c r="BL15" s="591"/>
      <c r="BM15" s="591"/>
      <c r="BN15" s="592"/>
      <c r="BO15" s="643">
        <v>9.4</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550600</v>
      </c>
      <c r="CS15" s="591"/>
      <c r="CT15" s="591"/>
      <c r="CU15" s="591"/>
      <c r="CV15" s="591"/>
      <c r="CW15" s="591"/>
      <c r="CX15" s="591"/>
      <c r="CY15" s="592"/>
      <c r="CZ15" s="643">
        <v>9.6999999999999993</v>
      </c>
      <c r="DA15" s="643"/>
      <c r="DB15" s="643"/>
      <c r="DC15" s="643"/>
      <c r="DD15" s="596">
        <v>97632</v>
      </c>
      <c r="DE15" s="591"/>
      <c r="DF15" s="591"/>
      <c r="DG15" s="591"/>
      <c r="DH15" s="591"/>
      <c r="DI15" s="591"/>
      <c r="DJ15" s="591"/>
      <c r="DK15" s="591"/>
      <c r="DL15" s="591"/>
      <c r="DM15" s="591"/>
      <c r="DN15" s="591"/>
      <c r="DO15" s="591"/>
      <c r="DP15" s="592"/>
      <c r="DQ15" s="596">
        <v>382447</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2342442</v>
      </c>
      <c r="S16" s="591"/>
      <c r="T16" s="591"/>
      <c r="U16" s="591"/>
      <c r="V16" s="591"/>
      <c r="W16" s="591"/>
      <c r="X16" s="591"/>
      <c r="Y16" s="592"/>
      <c r="Z16" s="643">
        <v>40.1</v>
      </c>
      <c r="AA16" s="643"/>
      <c r="AB16" s="643"/>
      <c r="AC16" s="643"/>
      <c r="AD16" s="644">
        <v>2236052</v>
      </c>
      <c r="AE16" s="644"/>
      <c r="AF16" s="644"/>
      <c r="AG16" s="644"/>
      <c r="AH16" s="644"/>
      <c r="AI16" s="644"/>
      <c r="AJ16" s="644"/>
      <c r="AK16" s="644"/>
      <c r="AL16" s="613">
        <v>74.099999999999994</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40901</v>
      </c>
      <c r="CS16" s="591"/>
      <c r="CT16" s="591"/>
      <c r="CU16" s="591"/>
      <c r="CV16" s="591"/>
      <c r="CW16" s="591"/>
      <c r="CX16" s="591"/>
      <c r="CY16" s="592"/>
      <c r="CZ16" s="643">
        <v>0.7</v>
      </c>
      <c r="DA16" s="643"/>
      <c r="DB16" s="643"/>
      <c r="DC16" s="643"/>
      <c r="DD16" s="596" t="s">
        <v>112</v>
      </c>
      <c r="DE16" s="591"/>
      <c r="DF16" s="591"/>
      <c r="DG16" s="591"/>
      <c r="DH16" s="591"/>
      <c r="DI16" s="591"/>
      <c r="DJ16" s="591"/>
      <c r="DK16" s="591"/>
      <c r="DL16" s="591"/>
      <c r="DM16" s="591"/>
      <c r="DN16" s="591"/>
      <c r="DO16" s="591"/>
      <c r="DP16" s="592"/>
      <c r="DQ16" s="596">
        <v>291</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2236052</v>
      </c>
      <c r="S17" s="591"/>
      <c r="T17" s="591"/>
      <c r="U17" s="591"/>
      <c r="V17" s="591"/>
      <c r="W17" s="591"/>
      <c r="X17" s="591"/>
      <c r="Y17" s="592"/>
      <c r="Z17" s="643">
        <v>38.200000000000003</v>
      </c>
      <c r="AA17" s="643"/>
      <c r="AB17" s="643"/>
      <c r="AC17" s="643"/>
      <c r="AD17" s="644">
        <v>2236052</v>
      </c>
      <c r="AE17" s="644"/>
      <c r="AF17" s="644"/>
      <c r="AG17" s="644"/>
      <c r="AH17" s="644"/>
      <c r="AI17" s="644"/>
      <c r="AJ17" s="644"/>
      <c r="AK17" s="644"/>
      <c r="AL17" s="613">
        <v>74.099999999999994</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491469</v>
      </c>
      <c r="CS17" s="591"/>
      <c r="CT17" s="591"/>
      <c r="CU17" s="591"/>
      <c r="CV17" s="591"/>
      <c r="CW17" s="591"/>
      <c r="CX17" s="591"/>
      <c r="CY17" s="592"/>
      <c r="CZ17" s="643">
        <v>8.6</v>
      </c>
      <c r="DA17" s="643"/>
      <c r="DB17" s="643"/>
      <c r="DC17" s="643"/>
      <c r="DD17" s="596" t="s">
        <v>112</v>
      </c>
      <c r="DE17" s="591"/>
      <c r="DF17" s="591"/>
      <c r="DG17" s="591"/>
      <c r="DH17" s="591"/>
      <c r="DI17" s="591"/>
      <c r="DJ17" s="591"/>
      <c r="DK17" s="591"/>
      <c r="DL17" s="591"/>
      <c r="DM17" s="591"/>
      <c r="DN17" s="591"/>
      <c r="DO17" s="591"/>
      <c r="DP17" s="592"/>
      <c r="DQ17" s="596">
        <v>446398</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106390</v>
      </c>
      <c r="S18" s="591"/>
      <c r="T18" s="591"/>
      <c r="U18" s="591"/>
      <c r="V18" s="591"/>
      <c r="W18" s="591"/>
      <c r="X18" s="591"/>
      <c r="Y18" s="592"/>
      <c r="Z18" s="643">
        <v>1.8</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3117492</v>
      </c>
      <c r="S20" s="591"/>
      <c r="T20" s="591"/>
      <c r="U20" s="591"/>
      <c r="V20" s="591"/>
      <c r="W20" s="591"/>
      <c r="X20" s="591"/>
      <c r="Y20" s="592"/>
      <c r="Z20" s="643">
        <v>53.3</v>
      </c>
      <c r="AA20" s="643"/>
      <c r="AB20" s="643"/>
      <c r="AC20" s="643"/>
      <c r="AD20" s="644">
        <v>3011102</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5687590</v>
      </c>
      <c r="CS20" s="591"/>
      <c r="CT20" s="591"/>
      <c r="CU20" s="591"/>
      <c r="CV20" s="591"/>
      <c r="CW20" s="591"/>
      <c r="CX20" s="591"/>
      <c r="CY20" s="592"/>
      <c r="CZ20" s="643">
        <v>100</v>
      </c>
      <c r="DA20" s="643"/>
      <c r="DB20" s="643"/>
      <c r="DC20" s="643"/>
      <c r="DD20" s="596">
        <v>1289892</v>
      </c>
      <c r="DE20" s="591"/>
      <c r="DF20" s="591"/>
      <c r="DG20" s="591"/>
      <c r="DH20" s="591"/>
      <c r="DI20" s="591"/>
      <c r="DJ20" s="591"/>
      <c r="DK20" s="591"/>
      <c r="DL20" s="591"/>
      <c r="DM20" s="591"/>
      <c r="DN20" s="591"/>
      <c r="DO20" s="591"/>
      <c r="DP20" s="592"/>
      <c r="DQ20" s="596">
        <v>3262577</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806</v>
      </c>
      <c r="S21" s="591"/>
      <c r="T21" s="591"/>
      <c r="U21" s="591"/>
      <c r="V21" s="591"/>
      <c r="W21" s="591"/>
      <c r="X21" s="591"/>
      <c r="Y21" s="592"/>
      <c r="Z21" s="643">
        <v>0</v>
      </c>
      <c r="AA21" s="643"/>
      <c r="AB21" s="643"/>
      <c r="AC21" s="643"/>
      <c r="AD21" s="644">
        <v>806</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66717</v>
      </c>
      <c r="S22" s="591"/>
      <c r="T22" s="591"/>
      <c r="U22" s="591"/>
      <c r="V22" s="591"/>
      <c r="W22" s="591"/>
      <c r="X22" s="591"/>
      <c r="Y22" s="592"/>
      <c r="Z22" s="643">
        <v>1.1000000000000001</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67689</v>
      </c>
      <c r="S23" s="591"/>
      <c r="T23" s="591"/>
      <c r="U23" s="591"/>
      <c r="V23" s="591"/>
      <c r="W23" s="591"/>
      <c r="X23" s="591"/>
      <c r="Y23" s="592"/>
      <c r="Z23" s="643">
        <v>1.2</v>
      </c>
      <c r="AA23" s="643"/>
      <c r="AB23" s="643"/>
      <c r="AC23" s="643"/>
      <c r="AD23" s="644">
        <v>1782</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15362</v>
      </c>
      <c r="S24" s="591"/>
      <c r="T24" s="591"/>
      <c r="U24" s="591"/>
      <c r="V24" s="591"/>
      <c r="W24" s="591"/>
      <c r="X24" s="591"/>
      <c r="Y24" s="592"/>
      <c r="Z24" s="643">
        <v>0.3</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1749670</v>
      </c>
      <c r="CS24" s="641"/>
      <c r="CT24" s="641"/>
      <c r="CU24" s="641"/>
      <c r="CV24" s="641"/>
      <c r="CW24" s="641"/>
      <c r="CX24" s="641"/>
      <c r="CY24" s="688"/>
      <c r="CZ24" s="692">
        <v>30.8</v>
      </c>
      <c r="DA24" s="693"/>
      <c r="DB24" s="693"/>
      <c r="DC24" s="694"/>
      <c r="DD24" s="687">
        <v>1264008</v>
      </c>
      <c r="DE24" s="641"/>
      <c r="DF24" s="641"/>
      <c r="DG24" s="641"/>
      <c r="DH24" s="641"/>
      <c r="DI24" s="641"/>
      <c r="DJ24" s="641"/>
      <c r="DK24" s="688"/>
      <c r="DL24" s="687">
        <v>1264008</v>
      </c>
      <c r="DM24" s="641"/>
      <c r="DN24" s="641"/>
      <c r="DO24" s="641"/>
      <c r="DP24" s="641"/>
      <c r="DQ24" s="641"/>
      <c r="DR24" s="641"/>
      <c r="DS24" s="641"/>
      <c r="DT24" s="641"/>
      <c r="DU24" s="641"/>
      <c r="DV24" s="688"/>
      <c r="DW24" s="689">
        <v>40.200000000000003</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591473</v>
      </c>
      <c r="S25" s="591"/>
      <c r="T25" s="591"/>
      <c r="U25" s="591"/>
      <c r="V25" s="591"/>
      <c r="W25" s="591"/>
      <c r="X25" s="591"/>
      <c r="Y25" s="592"/>
      <c r="Z25" s="643">
        <v>10.1</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753423</v>
      </c>
      <c r="CS25" s="609"/>
      <c r="CT25" s="609"/>
      <c r="CU25" s="609"/>
      <c r="CV25" s="609"/>
      <c r="CW25" s="609"/>
      <c r="CX25" s="609"/>
      <c r="CY25" s="610"/>
      <c r="CZ25" s="593">
        <v>13.2</v>
      </c>
      <c r="DA25" s="611"/>
      <c r="DB25" s="611"/>
      <c r="DC25" s="612"/>
      <c r="DD25" s="596">
        <v>687444</v>
      </c>
      <c r="DE25" s="609"/>
      <c r="DF25" s="609"/>
      <c r="DG25" s="609"/>
      <c r="DH25" s="609"/>
      <c r="DI25" s="609"/>
      <c r="DJ25" s="609"/>
      <c r="DK25" s="610"/>
      <c r="DL25" s="596">
        <v>687444</v>
      </c>
      <c r="DM25" s="609"/>
      <c r="DN25" s="609"/>
      <c r="DO25" s="609"/>
      <c r="DP25" s="609"/>
      <c r="DQ25" s="609"/>
      <c r="DR25" s="609"/>
      <c r="DS25" s="609"/>
      <c r="DT25" s="609"/>
      <c r="DU25" s="609"/>
      <c r="DV25" s="610"/>
      <c r="DW25" s="613">
        <v>21.9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487816</v>
      </c>
      <c r="CS26" s="591"/>
      <c r="CT26" s="591"/>
      <c r="CU26" s="591"/>
      <c r="CV26" s="591"/>
      <c r="CW26" s="591"/>
      <c r="CX26" s="591"/>
      <c r="CY26" s="592"/>
      <c r="CZ26" s="593">
        <v>8.6</v>
      </c>
      <c r="DA26" s="611"/>
      <c r="DB26" s="611"/>
      <c r="DC26" s="612"/>
      <c r="DD26" s="596">
        <v>431211</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291292</v>
      </c>
      <c r="S27" s="591"/>
      <c r="T27" s="591"/>
      <c r="U27" s="591"/>
      <c r="V27" s="591"/>
      <c r="W27" s="591"/>
      <c r="X27" s="591"/>
      <c r="Y27" s="592"/>
      <c r="Z27" s="643">
        <v>5</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562746</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504778</v>
      </c>
      <c r="CS27" s="609"/>
      <c r="CT27" s="609"/>
      <c r="CU27" s="609"/>
      <c r="CV27" s="609"/>
      <c r="CW27" s="609"/>
      <c r="CX27" s="609"/>
      <c r="CY27" s="610"/>
      <c r="CZ27" s="593">
        <v>8.9</v>
      </c>
      <c r="DA27" s="611"/>
      <c r="DB27" s="611"/>
      <c r="DC27" s="612"/>
      <c r="DD27" s="596">
        <v>130166</v>
      </c>
      <c r="DE27" s="609"/>
      <c r="DF27" s="609"/>
      <c r="DG27" s="609"/>
      <c r="DH27" s="609"/>
      <c r="DI27" s="609"/>
      <c r="DJ27" s="609"/>
      <c r="DK27" s="610"/>
      <c r="DL27" s="596">
        <v>130166</v>
      </c>
      <c r="DM27" s="609"/>
      <c r="DN27" s="609"/>
      <c r="DO27" s="609"/>
      <c r="DP27" s="609"/>
      <c r="DQ27" s="609"/>
      <c r="DR27" s="609"/>
      <c r="DS27" s="609"/>
      <c r="DT27" s="609"/>
      <c r="DU27" s="609"/>
      <c r="DV27" s="610"/>
      <c r="DW27" s="613">
        <v>4.0999999999999996</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57163</v>
      </c>
      <c r="S28" s="591"/>
      <c r="T28" s="591"/>
      <c r="U28" s="591"/>
      <c r="V28" s="591"/>
      <c r="W28" s="591"/>
      <c r="X28" s="591"/>
      <c r="Y28" s="592"/>
      <c r="Z28" s="643">
        <v>1</v>
      </c>
      <c r="AA28" s="643"/>
      <c r="AB28" s="643"/>
      <c r="AC28" s="643"/>
      <c r="AD28" s="644">
        <v>2322</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491469</v>
      </c>
      <c r="CS28" s="591"/>
      <c r="CT28" s="591"/>
      <c r="CU28" s="591"/>
      <c r="CV28" s="591"/>
      <c r="CW28" s="591"/>
      <c r="CX28" s="591"/>
      <c r="CY28" s="592"/>
      <c r="CZ28" s="593">
        <v>8.6</v>
      </c>
      <c r="DA28" s="611"/>
      <c r="DB28" s="611"/>
      <c r="DC28" s="612"/>
      <c r="DD28" s="596">
        <v>446398</v>
      </c>
      <c r="DE28" s="591"/>
      <c r="DF28" s="591"/>
      <c r="DG28" s="591"/>
      <c r="DH28" s="591"/>
      <c r="DI28" s="591"/>
      <c r="DJ28" s="591"/>
      <c r="DK28" s="592"/>
      <c r="DL28" s="596">
        <v>446398</v>
      </c>
      <c r="DM28" s="591"/>
      <c r="DN28" s="591"/>
      <c r="DO28" s="591"/>
      <c r="DP28" s="591"/>
      <c r="DQ28" s="591"/>
      <c r="DR28" s="591"/>
      <c r="DS28" s="591"/>
      <c r="DT28" s="591"/>
      <c r="DU28" s="591"/>
      <c r="DV28" s="592"/>
      <c r="DW28" s="613">
        <v>14.2</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155204</v>
      </c>
      <c r="S29" s="591"/>
      <c r="T29" s="591"/>
      <c r="U29" s="591"/>
      <c r="V29" s="591"/>
      <c r="W29" s="591"/>
      <c r="X29" s="591"/>
      <c r="Y29" s="592"/>
      <c r="Z29" s="643">
        <v>2.7</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289</v>
      </c>
      <c r="CG29" s="624"/>
      <c r="CH29" s="624"/>
      <c r="CI29" s="624"/>
      <c r="CJ29" s="624"/>
      <c r="CK29" s="624"/>
      <c r="CL29" s="624"/>
      <c r="CM29" s="624"/>
      <c r="CN29" s="624"/>
      <c r="CO29" s="624"/>
      <c r="CP29" s="624"/>
      <c r="CQ29" s="625"/>
      <c r="CR29" s="590">
        <v>491259</v>
      </c>
      <c r="CS29" s="609"/>
      <c r="CT29" s="609"/>
      <c r="CU29" s="609"/>
      <c r="CV29" s="609"/>
      <c r="CW29" s="609"/>
      <c r="CX29" s="609"/>
      <c r="CY29" s="610"/>
      <c r="CZ29" s="593">
        <v>8.6</v>
      </c>
      <c r="DA29" s="611"/>
      <c r="DB29" s="611"/>
      <c r="DC29" s="612"/>
      <c r="DD29" s="596">
        <v>446188</v>
      </c>
      <c r="DE29" s="609"/>
      <c r="DF29" s="609"/>
      <c r="DG29" s="609"/>
      <c r="DH29" s="609"/>
      <c r="DI29" s="609"/>
      <c r="DJ29" s="609"/>
      <c r="DK29" s="610"/>
      <c r="DL29" s="596">
        <v>446188</v>
      </c>
      <c r="DM29" s="609"/>
      <c r="DN29" s="609"/>
      <c r="DO29" s="609"/>
      <c r="DP29" s="609"/>
      <c r="DQ29" s="609"/>
      <c r="DR29" s="609"/>
      <c r="DS29" s="609"/>
      <c r="DT29" s="609"/>
      <c r="DU29" s="609"/>
      <c r="DV29" s="610"/>
      <c r="DW29" s="613">
        <v>14.2</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197391</v>
      </c>
      <c r="S30" s="591"/>
      <c r="T30" s="591"/>
      <c r="U30" s="591"/>
      <c r="V30" s="591"/>
      <c r="W30" s="591"/>
      <c r="X30" s="591"/>
      <c r="Y30" s="592"/>
      <c r="Z30" s="643">
        <v>3.4</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170</v>
      </c>
      <c r="AY30" s="678"/>
      <c r="AZ30" s="678"/>
      <c r="BA30" s="678"/>
      <c r="BB30" s="678"/>
      <c r="BC30" s="678"/>
      <c r="BD30" s="678"/>
      <c r="BE30" s="678"/>
      <c r="BF30" s="679"/>
      <c r="BG30" s="656">
        <v>98.9</v>
      </c>
      <c r="BH30" s="657"/>
      <c r="BI30" s="657"/>
      <c r="BJ30" s="657"/>
      <c r="BK30" s="657"/>
      <c r="BL30" s="657"/>
      <c r="BM30" s="658">
        <v>93.8</v>
      </c>
      <c r="BN30" s="657"/>
      <c r="BO30" s="657"/>
      <c r="BP30" s="657"/>
      <c r="BQ30" s="659"/>
      <c r="BR30" s="656">
        <v>98.6</v>
      </c>
      <c r="BS30" s="657"/>
      <c r="BT30" s="657"/>
      <c r="BU30" s="657"/>
      <c r="BV30" s="657"/>
      <c r="BW30" s="657"/>
      <c r="BX30" s="658">
        <v>93</v>
      </c>
      <c r="BY30" s="657"/>
      <c r="BZ30" s="657"/>
      <c r="CA30" s="657"/>
      <c r="CB30" s="659"/>
      <c r="CD30" s="662"/>
      <c r="CE30" s="663"/>
      <c r="CF30" s="627" t="s">
        <v>293</v>
      </c>
      <c r="CG30" s="624"/>
      <c r="CH30" s="624"/>
      <c r="CI30" s="624"/>
      <c r="CJ30" s="624"/>
      <c r="CK30" s="624"/>
      <c r="CL30" s="624"/>
      <c r="CM30" s="624"/>
      <c r="CN30" s="624"/>
      <c r="CO30" s="624"/>
      <c r="CP30" s="624"/>
      <c r="CQ30" s="625"/>
      <c r="CR30" s="590">
        <v>431930</v>
      </c>
      <c r="CS30" s="591"/>
      <c r="CT30" s="591"/>
      <c r="CU30" s="591"/>
      <c r="CV30" s="591"/>
      <c r="CW30" s="591"/>
      <c r="CX30" s="591"/>
      <c r="CY30" s="592"/>
      <c r="CZ30" s="593">
        <v>7.6</v>
      </c>
      <c r="DA30" s="611"/>
      <c r="DB30" s="611"/>
      <c r="DC30" s="612"/>
      <c r="DD30" s="596">
        <v>388916</v>
      </c>
      <c r="DE30" s="591"/>
      <c r="DF30" s="591"/>
      <c r="DG30" s="591"/>
      <c r="DH30" s="591"/>
      <c r="DI30" s="591"/>
      <c r="DJ30" s="591"/>
      <c r="DK30" s="592"/>
      <c r="DL30" s="596">
        <v>388916</v>
      </c>
      <c r="DM30" s="591"/>
      <c r="DN30" s="591"/>
      <c r="DO30" s="591"/>
      <c r="DP30" s="591"/>
      <c r="DQ30" s="591"/>
      <c r="DR30" s="591"/>
      <c r="DS30" s="591"/>
      <c r="DT30" s="591"/>
      <c r="DU30" s="591"/>
      <c r="DV30" s="592"/>
      <c r="DW30" s="613">
        <v>12.4</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73429</v>
      </c>
      <c r="S31" s="591"/>
      <c r="T31" s="591"/>
      <c r="U31" s="591"/>
      <c r="V31" s="591"/>
      <c r="W31" s="591"/>
      <c r="X31" s="591"/>
      <c r="Y31" s="592"/>
      <c r="Z31" s="643">
        <v>1.3</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v>
      </c>
      <c r="BH31" s="609"/>
      <c r="BI31" s="609"/>
      <c r="BJ31" s="609"/>
      <c r="BK31" s="609"/>
      <c r="BL31" s="609"/>
      <c r="BM31" s="645">
        <v>95.8</v>
      </c>
      <c r="BN31" s="655"/>
      <c r="BO31" s="655"/>
      <c r="BP31" s="655"/>
      <c r="BQ31" s="619"/>
      <c r="BR31" s="654">
        <v>98.6</v>
      </c>
      <c r="BS31" s="609"/>
      <c r="BT31" s="609"/>
      <c r="BU31" s="609"/>
      <c r="BV31" s="609"/>
      <c r="BW31" s="609"/>
      <c r="BX31" s="645">
        <v>95.1</v>
      </c>
      <c r="BY31" s="655"/>
      <c r="BZ31" s="655"/>
      <c r="CA31" s="655"/>
      <c r="CB31" s="619"/>
      <c r="CD31" s="662"/>
      <c r="CE31" s="663"/>
      <c r="CF31" s="627" t="s">
        <v>297</v>
      </c>
      <c r="CG31" s="624"/>
      <c r="CH31" s="624"/>
      <c r="CI31" s="624"/>
      <c r="CJ31" s="624"/>
      <c r="CK31" s="624"/>
      <c r="CL31" s="624"/>
      <c r="CM31" s="624"/>
      <c r="CN31" s="624"/>
      <c r="CO31" s="624"/>
      <c r="CP31" s="624"/>
      <c r="CQ31" s="625"/>
      <c r="CR31" s="590">
        <v>59329</v>
      </c>
      <c r="CS31" s="609"/>
      <c r="CT31" s="609"/>
      <c r="CU31" s="609"/>
      <c r="CV31" s="609"/>
      <c r="CW31" s="609"/>
      <c r="CX31" s="609"/>
      <c r="CY31" s="610"/>
      <c r="CZ31" s="593">
        <v>1</v>
      </c>
      <c r="DA31" s="611"/>
      <c r="DB31" s="611"/>
      <c r="DC31" s="612"/>
      <c r="DD31" s="596">
        <v>57272</v>
      </c>
      <c r="DE31" s="609"/>
      <c r="DF31" s="609"/>
      <c r="DG31" s="609"/>
      <c r="DH31" s="609"/>
      <c r="DI31" s="609"/>
      <c r="DJ31" s="609"/>
      <c r="DK31" s="610"/>
      <c r="DL31" s="596">
        <v>57272</v>
      </c>
      <c r="DM31" s="609"/>
      <c r="DN31" s="609"/>
      <c r="DO31" s="609"/>
      <c r="DP31" s="609"/>
      <c r="DQ31" s="609"/>
      <c r="DR31" s="609"/>
      <c r="DS31" s="609"/>
      <c r="DT31" s="609"/>
      <c r="DU31" s="609"/>
      <c r="DV31" s="610"/>
      <c r="DW31" s="613">
        <v>1.8</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138666</v>
      </c>
      <c r="S32" s="591"/>
      <c r="T32" s="591"/>
      <c r="U32" s="591"/>
      <c r="V32" s="591"/>
      <c r="W32" s="591"/>
      <c r="X32" s="591"/>
      <c r="Y32" s="592"/>
      <c r="Z32" s="643">
        <v>2.4</v>
      </c>
      <c r="AA32" s="643"/>
      <c r="AB32" s="643"/>
      <c r="AC32" s="643"/>
      <c r="AD32" s="644">
        <v>2142</v>
      </c>
      <c r="AE32" s="644"/>
      <c r="AF32" s="644"/>
      <c r="AG32" s="644"/>
      <c r="AH32" s="644"/>
      <c r="AI32" s="644"/>
      <c r="AJ32" s="644"/>
      <c r="AK32" s="644"/>
      <c r="AL32" s="613">
        <v>0.1</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98.4</v>
      </c>
      <c r="BH32" s="575"/>
      <c r="BI32" s="575"/>
      <c r="BJ32" s="575"/>
      <c r="BK32" s="575"/>
      <c r="BL32" s="575"/>
      <c r="BM32" s="638">
        <v>90.3</v>
      </c>
      <c r="BN32" s="575"/>
      <c r="BO32" s="575"/>
      <c r="BP32" s="575"/>
      <c r="BQ32" s="632"/>
      <c r="BR32" s="653">
        <v>98.4</v>
      </c>
      <c r="BS32" s="575"/>
      <c r="BT32" s="575"/>
      <c r="BU32" s="575"/>
      <c r="BV32" s="575"/>
      <c r="BW32" s="575"/>
      <c r="BX32" s="638">
        <v>89.1</v>
      </c>
      <c r="BY32" s="575"/>
      <c r="BZ32" s="575"/>
      <c r="CA32" s="575"/>
      <c r="CB32" s="632"/>
      <c r="CD32" s="664"/>
      <c r="CE32" s="665"/>
      <c r="CF32" s="627" t="s">
        <v>300</v>
      </c>
      <c r="CG32" s="624"/>
      <c r="CH32" s="624"/>
      <c r="CI32" s="624"/>
      <c r="CJ32" s="624"/>
      <c r="CK32" s="624"/>
      <c r="CL32" s="624"/>
      <c r="CM32" s="624"/>
      <c r="CN32" s="624"/>
      <c r="CO32" s="624"/>
      <c r="CP32" s="624"/>
      <c r="CQ32" s="625"/>
      <c r="CR32" s="590">
        <v>210</v>
      </c>
      <c r="CS32" s="591"/>
      <c r="CT32" s="591"/>
      <c r="CU32" s="591"/>
      <c r="CV32" s="591"/>
      <c r="CW32" s="591"/>
      <c r="CX32" s="591"/>
      <c r="CY32" s="592"/>
      <c r="CZ32" s="593">
        <v>0</v>
      </c>
      <c r="DA32" s="611"/>
      <c r="DB32" s="611"/>
      <c r="DC32" s="612"/>
      <c r="DD32" s="596">
        <v>210</v>
      </c>
      <c r="DE32" s="591"/>
      <c r="DF32" s="591"/>
      <c r="DG32" s="591"/>
      <c r="DH32" s="591"/>
      <c r="DI32" s="591"/>
      <c r="DJ32" s="591"/>
      <c r="DK32" s="592"/>
      <c r="DL32" s="596">
        <v>210</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1073856</v>
      </c>
      <c r="S33" s="591"/>
      <c r="T33" s="591"/>
      <c r="U33" s="591"/>
      <c r="V33" s="591"/>
      <c r="W33" s="591"/>
      <c r="X33" s="591"/>
      <c r="Y33" s="592"/>
      <c r="Z33" s="643">
        <v>18.399999999999999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2607127</v>
      </c>
      <c r="CS33" s="609"/>
      <c r="CT33" s="609"/>
      <c r="CU33" s="609"/>
      <c r="CV33" s="609"/>
      <c r="CW33" s="609"/>
      <c r="CX33" s="609"/>
      <c r="CY33" s="610"/>
      <c r="CZ33" s="593">
        <v>45.8</v>
      </c>
      <c r="DA33" s="611"/>
      <c r="DB33" s="611"/>
      <c r="DC33" s="612"/>
      <c r="DD33" s="596">
        <v>1845006</v>
      </c>
      <c r="DE33" s="609"/>
      <c r="DF33" s="609"/>
      <c r="DG33" s="609"/>
      <c r="DH33" s="609"/>
      <c r="DI33" s="609"/>
      <c r="DJ33" s="609"/>
      <c r="DK33" s="610"/>
      <c r="DL33" s="596">
        <v>1286541</v>
      </c>
      <c r="DM33" s="609"/>
      <c r="DN33" s="609"/>
      <c r="DO33" s="609"/>
      <c r="DP33" s="609"/>
      <c r="DQ33" s="609"/>
      <c r="DR33" s="609"/>
      <c r="DS33" s="609"/>
      <c r="DT33" s="609"/>
      <c r="DU33" s="609"/>
      <c r="DV33" s="610"/>
      <c r="DW33" s="613">
        <v>41</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890047</v>
      </c>
      <c r="CS34" s="591"/>
      <c r="CT34" s="591"/>
      <c r="CU34" s="591"/>
      <c r="CV34" s="591"/>
      <c r="CW34" s="591"/>
      <c r="CX34" s="591"/>
      <c r="CY34" s="592"/>
      <c r="CZ34" s="593">
        <v>15.6</v>
      </c>
      <c r="DA34" s="611"/>
      <c r="DB34" s="611"/>
      <c r="DC34" s="612"/>
      <c r="DD34" s="596">
        <v>586804</v>
      </c>
      <c r="DE34" s="591"/>
      <c r="DF34" s="591"/>
      <c r="DG34" s="591"/>
      <c r="DH34" s="591"/>
      <c r="DI34" s="591"/>
      <c r="DJ34" s="591"/>
      <c r="DK34" s="592"/>
      <c r="DL34" s="596">
        <v>478477</v>
      </c>
      <c r="DM34" s="591"/>
      <c r="DN34" s="591"/>
      <c r="DO34" s="591"/>
      <c r="DP34" s="591"/>
      <c r="DQ34" s="591"/>
      <c r="DR34" s="591"/>
      <c r="DS34" s="591"/>
      <c r="DT34" s="591"/>
      <c r="DU34" s="591"/>
      <c r="DV34" s="592"/>
      <c r="DW34" s="613">
        <v>15.2</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122756</v>
      </c>
      <c r="S35" s="591"/>
      <c r="T35" s="591"/>
      <c r="U35" s="591"/>
      <c r="V35" s="591"/>
      <c r="W35" s="591"/>
      <c r="X35" s="591"/>
      <c r="Y35" s="592"/>
      <c r="Z35" s="643">
        <v>2.1</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505411</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37365</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117968</v>
      </c>
      <c r="CS35" s="609"/>
      <c r="CT35" s="609"/>
      <c r="CU35" s="609"/>
      <c r="CV35" s="609"/>
      <c r="CW35" s="609"/>
      <c r="CX35" s="609"/>
      <c r="CY35" s="610"/>
      <c r="CZ35" s="593">
        <v>2.1</v>
      </c>
      <c r="DA35" s="611"/>
      <c r="DB35" s="611"/>
      <c r="DC35" s="612"/>
      <c r="DD35" s="596">
        <v>101118</v>
      </c>
      <c r="DE35" s="609"/>
      <c r="DF35" s="609"/>
      <c r="DG35" s="609"/>
      <c r="DH35" s="609"/>
      <c r="DI35" s="609"/>
      <c r="DJ35" s="609"/>
      <c r="DK35" s="610"/>
      <c r="DL35" s="596">
        <v>67148</v>
      </c>
      <c r="DM35" s="609"/>
      <c r="DN35" s="609"/>
      <c r="DO35" s="609"/>
      <c r="DP35" s="609"/>
      <c r="DQ35" s="609"/>
      <c r="DR35" s="609"/>
      <c r="DS35" s="609"/>
      <c r="DT35" s="609"/>
      <c r="DU35" s="609"/>
      <c r="DV35" s="610"/>
      <c r="DW35" s="613">
        <v>2.1</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5846540</v>
      </c>
      <c r="S36" s="631"/>
      <c r="T36" s="631"/>
      <c r="U36" s="631"/>
      <c r="V36" s="631"/>
      <c r="W36" s="631"/>
      <c r="X36" s="631"/>
      <c r="Y36" s="634"/>
      <c r="Z36" s="635">
        <v>100</v>
      </c>
      <c r="AA36" s="635"/>
      <c r="AB36" s="635"/>
      <c r="AC36" s="635"/>
      <c r="AD36" s="636">
        <v>3018154</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67476</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-11732</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736141</v>
      </c>
      <c r="CS36" s="591"/>
      <c r="CT36" s="591"/>
      <c r="CU36" s="591"/>
      <c r="CV36" s="591"/>
      <c r="CW36" s="591"/>
      <c r="CX36" s="591"/>
      <c r="CY36" s="592"/>
      <c r="CZ36" s="593">
        <v>12.9</v>
      </c>
      <c r="DA36" s="611"/>
      <c r="DB36" s="611"/>
      <c r="DC36" s="612"/>
      <c r="DD36" s="596">
        <v>520406</v>
      </c>
      <c r="DE36" s="591"/>
      <c r="DF36" s="591"/>
      <c r="DG36" s="591"/>
      <c r="DH36" s="591"/>
      <c r="DI36" s="591"/>
      <c r="DJ36" s="591"/>
      <c r="DK36" s="592"/>
      <c r="DL36" s="596">
        <v>438615</v>
      </c>
      <c r="DM36" s="591"/>
      <c r="DN36" s="591"/>
      <c r="DO36" s="591"/>
      <c r="DP36" s="591"/>
      <c r="DQ36" s="591"/>
      <c r="DR36" s="591"/>
      <c r="DS36" s="591"/>
      <c r="DT36" s="591"/>
      <c r="DU36" s="591"/>
      <c r="DV36" s="592"/>
      <c r="DW36" s="613">
        <v>14</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701</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1076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324292</v>
      </c>
      <c r="CS37" s="609"/>
      <c r="CT37" s="609"/>
      <c r="CU37" s="609"/>
      <c r="CV37" s="609"/>
      <c r="CW37" s="609"/>
      <c r="CX37" s="609"/>
      <c r="CY37" s="610"/>
      <c r="CZ37" s="593">
        <v>5.7</v>
      </c>
      <c r="DA37" s="611"/>
      <c r="DB37" s="611"/>
      <c r="DC37" s="612"/>
      <c r="DD37" s="596">
        <v>319484</v>
      </c>
      <c r="DE37" s="609"/>
      <c r="DF37" s="609"/>
      <c r="DG37" s="609"/>
      <c r="DH37" s="609"/>
      <c r="DI37" s="609"/>
      <c r="DJ37" s="609"/>
      <c r="DK37" s="610"/>
      <c r="DL37" s="596">
        <v>301745</v>
      </c>
      <c r="DM37" s="609"/>
      <c r="DN37" s="609"/>
      <c r="DO37" s="609"/>
      <c r="DP37" s="609"/>
      <c r="DQ37" s="609"/>
      <c r="DR37" s="609"/>
      <c r="DS37" s="609"/>
      <c r="DT37" s="609"/>
      <c r="DU37" s="609"/>
      <c r="DV37" s="610"/>
      <c r="DW37" s="613">
        <v>9.6</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1915</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504710</v>
      </c>
      <c r="CS38" s="591"/>
      <c r="CT38" s="591"/>
      <c r="CU38" s="591"/>
      <c r="CV38" s="591"/>
      <c r="CW38" s="591"/>
      <c r="CX38" s="591"/>
      <c r="CY38" s="592"/>
      <c r="CZ38" s="593">
        <v>8.9</v>
      </c>
      <c r="DA38" s="611"/>
      <c r="DB38" s="611"/>
      <c r="DC38" s="612"/>
      <c r="DD38" s="596">
        <v>435977</v>
      </c>
      <c r="DE38" s="591"/>
      <c r="DF38" s="591"/>
      <c r="DG38" s="591"/>
      <c r="DH38" s="591"/>
      <c r="DI38" s="591"/>
      <c r="DJ38" s="591"/>
      <c r="DK38" s="592"/>
      <c r="DL38" s="596">
        <v>302301</v>
      </c>
      <c r="DM38" s="591"/>
      <c r="DN38" s="591"/>
      <c r="DO38" s="591"/>
      <c r="DP38" s="591"/>
      <c r="DQ38" s="591"/>
      <c r="DR38" s="591"/>
      <c r="DS38" s="591"/>
      <c r="DT38" s="591"/>
      <c r="DU38" s="591"/>
      <c r="DV38" s="592"/>
      <c r="DW38" s="613">
        <v>9.6</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126</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357560</v>
      </c>
      <c r="CS39" s="609"/>
      <c r="CT39" s="609"/>
      <c r="CU39" s="609"/>
      <c r="CV39" s="609"/>
      <c r="CW39" s="609"/>
      <c r="CX39" s="609"/>
      <c r="CY39" s="610"/>
      <c r="CZ39" s="593">
        <v>6.3</v>
      </c>
      <c r="DA39" s="611"/>
      <c r="DB39" s="611"/>
      <c r="DC39" s="612"/>
      <c r="DD39" s="596">
        <v>200000</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140475</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108</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701</v>
      </c>
      <c r="CS40" s="591"/>
      <c r="CT40" s="591"/>
      <c r="CU40" s="591"/>
      <c r="CV40" s="591"/>
      <c r="CW40" s="591"/>
      <c r="CX40" s="591"/>
      <c r="CY40" s="592"/>
      <c r="CZ40" s="593">
        <v>0</v>
      </c>
      <c r="DA40" s="611"/>
      <c r="DB40" s="611"/>
      <c r="DC40" s="612"/>
      <c r="DD40" s="596">
        <v>701</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296759</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329</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1330793</v>
      </c>
      <c r="CS42" s="591"/>
      <c r="CT42" s="591"/>
      <c r="CU42" s="591"/>
      <c r="CV42" s="591"/>
      <c r="CW42" s="591"/>
      <c r="CX42" s="591"/>
      <c r="CY42" s="592"/>
      <c r="CZ42" s="593">
        <v>23.4</v>
      </c>
      <c r="DA42" s="594"/>
      <c r="DB42" s="594"/>
      <c r="DC42" s="595"/>
      <c r="DD42" s="596">
        <v>153563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34614</v>
      </c>
      <c r="CS43" s="609"/>
      <c r="CT43" s="609"/>
      <c r="CU43" s="609"/>
      <c r="CV43" s="609"/>
      <c r="CW43" s="609"/>
      <c r="CX43" s="609"/>
      <c r="CY43" s="610"/>
      <c r="CZ43" s="593">
        <v>0.6</v>
      </c>
      <c r="DA43" s="611"/>
      <c r="DB43" s="611"/>
      <c r="DC43" s="612"/>
      <c r="DD43" s="596">
        <v>34614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288</v>
      </c>
      <c r="CE44" s="604"/>
      <c r="CF44" s="587" t="s">
        <v>338</v>
      </c>
      <c r="CG44" s="588"/>
      <c r="CH44" s="588"/>
      <c r="CI44" s="588"/>
      <c r="CJ44" s="588"/>
      <c r="CK44" s="588"/>
      <c r="CL44" s="588"/>
      <c r="CM44" s="588"/>
      <c r="CN44" s="588"/>
      <c r="CO44" s="588"/>
      <c r="CP44" s="588"/>
      <c r="CQ44" s="589"/>
      <c r="CR44" s="590">
        <v>1289892</v>
      </c>
      <c r="CS44" s="591"/>
      <c r="CT44" s="591"/>
      <c r="CU44" s="591"/>
      <c r="CV44" s="591"/>
      <c r="CW44" s="591"/>
      <c r="CX44" s="591"/>
      <c r="CY44" s="592"/>
      <c r="CZ44" s="593">
        <v>22.7</v>
      </c>
      <c r="DA44" s="594"/>
      <c r="DB44" s="594"/>
      <c r="DC44" s="595"/>
      <c r="DD44" s="596">
        <v>153272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476034</v>
      </c>
      <c r="CS45" s="609"/>
      <c r="CT45" s="609"/>
      <c r="CU45" s="609"/>
      <c r="CV45" s="609"/>
      <c r="CW45" s="609"/>
      <c r="CX45" s="609"/>
      <c r="CY45" s="610"/>
      <c r="CZ45" s="593">
        <v>8.4</v>
      </c>
      <c r="DA45" s="611"/>
      <c r="DB45" s="611"/>
      <c r="DC45" s="612"/>
      <c r="DD45" s="596">
        <v>33527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779299</v>
      </c>
      <c r="CS46" s="591"/>
      <c r="CT46" s="591"/>
      <c r="CU46" s="591"/>
      <c r="CV46" s="591"/>
      <c r="CW46" s="591"/>
      <c r="CX46" s="591"/>
      <c r="CY46" s="592"/>
      <c r="CZ46" s="593">
        <v>13.7</v>
      </c>
      <c r="DA46" s="594"/>
      <c r="DB46" s="594"/>
      <c r="DC46" s="595"/>
      <c r="DD46" s="596">
        <v>115791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40901</v>
      </c>
      <c r="CS47" s="609"/>
      <c r="CT47" s="609"/>
      <c r="CU47" s="609"/>
      <c r="CV47" s="609"/>
      <c r="CW47" s="609"/>
      <c r="CX47" s="609"/>
      <c r="CY47" s="610"/>
      <c r="CZ47" s="593">
        <v>0.7</v>
      </c>
      <c r="DA47" s="611"/>
      <c r="DB47" s="611"/>
      <c r="DC47" s="612"/>
      <c r="DD47" s="596">
        <v>291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5687590</v>
      </c>
      <c r="CS49" s="575"/>
      <c r="CT49" s="575"/>
      <c r="CU49" s="575"/>
      <c r="CV49" s="575"/>
      <c r="CW49" s="575"/>
      <c r="CX49" s="575"/>
      <c r="CY49" s="576"/>
      <c r="CZ49" s="577">
        <v>100</v>
      </c>
      <c r="DA49" s="578"/>
      <c r="DB49" s="578"/>
      <c r="DC49" s="579"/>
      <c r="DD49" s="580">
        <v>3262577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X105" zoomScale="70" zoomScaleNormal="70" zoomScaleSheetLayoutView="70" workbookViewId="0">
      <selection activeCell="DG86" sqref="DG86:DK8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345</v>
      </c>
      <c r="DK2" s="1112"/>
      <c r="DL2" s="1112"/>
      <c r="DM2" s="1112"/>
      <c r="DN2" s="1112"/>
      <c r="DO2" s="1113"/>
      <c r="DP2" s="202"/>
      <c r="DQ2" s="1111" t="s">
        <v>346</v>
      </c>
      <c r="DR2" s="1112"/>
      <c r="DS2" s="1112"/>
      <c r="DT2" s="1112"/>
      <c r="DU2" s="1112"/>
      <c r="DV2" s="1112"/>
      <c r="DW2" s="1112"/>
      <c r="DX2" s="1112"/>
      <c r="DY2" s="1112"/>
      <c r="DZ2" s="111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4" t="s">
        <v>347</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8" t="s">
        <v>349</v>
      </c>
      <c r="B5" s="999"/>
      <c r="C5" s="999"/>
      <c r="D5" s="999"/>
      <c r="E5" s="999"/>
      <c r="F5" s="999"/>
      <c r="G5" s="999"/>
      <c r="H5" s="999"/>
      <c r="I5" s="999"/>
      <c r="J5" s="999"/>
      <c r="K5" s="999"/>
      <c r="L5" s="999"/>
      <c r="M5" s="999"/>
      <c r="N5" s="999"/>
      <c r="O5" s="999"/>
      <c r="P5" s="1000"/>
      <c r="Q5" s="1004" t="s">
        <v>350</v>
      </c>
      <c r="R5" s="1005"/>
      <c r="S5" s="1005"/>
      <c r="T5" s="1005"/>
      <c r="U5" s="1006"/>
      <c r="V5" s="1004" t="s">
        <v>351</v>
      </c>
      <c r="W5" s="1005"/>
      <c r="X5" s="1005"/>
      <c r="Y5" s="1005"/>
      <c r="Z5" s="1006"/>
      <c r="AA5" s="1004" t="s">
        <v>352</v>
      </c>
      <c r="AB5" s="1005"/>
      <c r="AC5" s="1005"/>
      <c r="AD5" s="1005"/>
      <c r="AE5" s="1005"/>
      <c r="AF5" s="1114" t="s">
        <v>353</v>
      </c>
      <c r="AG5" s="1005"/>
      <c r="AH5" s="1005"/>
      <c r="AI5" s="1005"/>
      <c r="AJ5" s="1020"/>
      <c r="AK5" s="1005" t="s">
        <v>354</v>
      </c>
      <c r="AL5" s="1005"/>
      <c r="AM5" s="1005"/>
      <c r="AN5" s="1005"/>
      <c r="AO5" s="1006"/>
      <c r="AP5" s="1004" t="s">
        <v>355</v>
      </c>
      <c r="AQ5" s="1005"/>
      <c r="AR5" s="1005"/>
      <c r="AS5" s="1005"/>
      <c r="AT5" s="1006"/>
      <c r="AU5" s="1004" t="s">
        <v>356</v>
      </c>
      <c r="AV5" s="1005"/>
      <c r="AW5" s="1005"/>
      <c r="AX5" s="1005"/>
      <c r="AY5" s="1020"/>
      <c r="AZ5" s="209"/>
      <c r="BA5" s="209"/>
      <c r="BB5" s="209"/>
      <c r="BC5" s="209"/>
      <c r="BD5" s="209"/>
      <c r="BE5" s="210"/>
      <c r="BF5" s="210"/>
      <c r="BG5" s="210"/>
      <c r="BH5" s="210"/>
      <c r="BI5" s="210"/>
      <c r="BJ5" s="210"/>
      <c r="BK5" s="210"/>
      <c r="BL5" s="210"/>
      <c r="BM5" s="210"/>
      <c r="BN5" s="210"/>
      <c r="BO5" s="210"/>
      <c r="BP5" s="210"/>
      <c r="BQ5" s="998" t="s">
        <v>357</v>
      </c>
      <c r="BR5" s="999"/>
      <c r="BS5" s="999"/>
      <c r="BT5" s="999"/>
      <c r="BU5" s="999"/>
      <c r="BV5" s="999"/>
      <c r="BW5" s="999"/>
      <c r="BX5" s="999"/>
      <c r="BY5" s="999"/>
      <c r="BZ5" s="999"/>
      <c r="CA5" s="999"/>
      <c r="CB5" s="999"/>
      <c r="CC5" s="999"/>
      <c r="CD5" s="999"/>
      <c r="CE5" s="999"/>
      <c r="CF5" s="999"/>
      <c r="CG5" s="1000"/>
      <c r="CH5" s="1004" t="s">
        <v>358</v>
      </c>
      <c r="CI5" s="1005"/>
      <c r="CJ5" s="1005"/>
      <c r="CK5" s="1005"/>
      <c r="CL5" s="1006"/>
      <c r="CM5" s="1004" t="s">
        <v>359</v>
      </c>
      <c r="CN5" s="1005"/>
      <c r="CO5" s="1005"/>
      <c r="CP5" s="1005"/>
      <c r="CQ5" s="1006"/>
      <c r="CR5" s="1004" t="s">
        <v>360</v>
      </c>
      <c r="CS5" s="1005"/>
      <c r="CT5" s="1005"/>
      <c r="CU5" s="1005"/>
      <c r="CV5" s="1006"/>
      <c r="CW5" s="1004" t="s">
        <v>361</v>
      </c>
      <c r="CX5" s="1005"/>
      <c r="CY5" s="1005"/>
      <c r="CZ5" s="1005"/>
      <c r="DA5" s="1006"/>
      <c r="DB5" s="1004" t="s">
        <v>362</v>
      </c>
      <c r="DC5" s="1005"/>
      <c r="DD5" s="1005"/>
      <c r="DE5" s="1005"/>
      <c r="DF5" s="1006"/>
      <c r="DG5" s="1099" t="s">
        <v>363</v>
      </c>
      <c r="DH5" s="1100"/>
      <c r="DI5" s="1100"/>
      <c r="DJ5" s="1100"/>
      <c r="DK5" s="1101"/>
      <c r="DL5" s="1099" t="s">
        <v>364</v>
      </c>
      <c r="DM5" s="1100"/>
      <c r="DN5" s="1100"/>
      <c r="DO5" s="1100"/>
      <c r="DP5" s="1101"/>
      <c r="DQ5" s="1004" t="s">
        <v>365</v>
      </c>
      <c r="DR5" s="1005"/>
      <c r="DS5" s="1005"/>
      <c r="DT5" s="1005"/>
      <c r="DU5" s="1006"/>
      <c r="DV5" s="1004" t="s">
        <v>356</v>
      </c>
      <c r="DW5" s="1005"/>
      <c r="DX5" s="1005"/>
      <c r="DY5" s="1005"/>
      <c r="DZ5" s="1020"/>
      <c r="EA5" s="207"/>
    </row>
    <row r="6" spans="1:131" s="208"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15"/>
      <c r="AG6" s="1008"/>
      <c r="AH6" s="1008"/>
      <c r="AI6" s="1008"/>
      <c r="AJ6" s="1021"/>
      <c r="AK6" s="1008"/>
      <c r="AL6" s="1008"/>
      <c r="AM6" s="1008"/>
      <c r="AN6" s="1008"/>
      <c r="AO6" s="1009"/>
      <c r="AP6" s="1007"/>
      <c r="AQ6" s="1008"/>
      <c r="AR6" s="1008"/>
      <c r="AS6" s="1008"/>
      <c r="AT6" s="1009"/>
      <c r="AU6" s="1007"/>
      <c r="AV6" s="1008"/>
      <c r="AW6" s="1008"/>
      <c r="AX6" s="1008"/>
      <c r="AY6" s="1021"/>
      <c r="AZ6" s="205"/>
      <c r="BA6" s="205"/>
      <c r="BB6" s="205"/>
      <c r="BC6" s="205"/>
      <c r="BD6" s="205"/>
      <c r="BE6" s="206"/>
      <c r="BF6" s="206"/>
      <c r="BG6" s="206"/>
      <c r="BH6" s="206"/>
      <c r="BI6" s="206"/>
      <c r="BJ6" s="206"/>
      <c r="BK6" s="206"/>
      <c r="BL6" s="206"/>
      <c r="BM6" s="206"/>
      <c r="BN6" s="206"/>
      <c r="BO6" s="206"/>
      <c r="BP6" s="206"/>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02"/>
      <c r="DH6" s="1103"/>
      <c r="DI6" s="1103"/>
      <c r="DJ6" s="1103"/>
      <c r="DK6" s="1104"/>
      <c r="DL6" s="1102"/>
      <c r="DM6" s="1103"/>
      <c r="DN6" s="1103"/>
      <c r="DO6" s="1103"/>
      <c r="DP6" s="1104"/>
      <c r="DQ6" s="1007"/>
      <c r="DR6" s="1008"/>
      <c r="DS6" s="1008"/>
      <c r="DT6" s="1008"/>
      <c r="DU6" s="1009"/>
      <c r="DV6" s="1007"/>
      <c r="DW6" s="1008"/>
      <c r="DX6" s="1008"/>
      <c r="DY6" s="1008"/>
      <c r="DZ6" s="1021"/>
      <c r="EA6" s="207"/>
    </row>
    <row r="7" spans="1:131" s="208" customFormat="1" ht="26.25" customHeight="1" thickTop="1" x14ac:dyDescent="0.15">
      <c r="A7" s="211">
        <v>1</v>
      </c>
      <c r="B7" s="1051" t="s">
        <v>366</v>
      </c>
      <c r="C7" s="1052"/>
      <c r="D7" s="1052"/>
      <c r="E7" s="1052"/>
      <c r="F7" s="1052"/>
      <c r="G7" s="1052"/>
      <c r="H7" s="1052"/>
      <c r="I7" s="1052"/>
      <c r="J7" s="1052"/>
      <c r="K7" s="1052"/>
      <c r="L7" s="1052"/>
      <c r="M7" s="1052"/>
      <c r="N7" s="1052"/>
      <c r="O7" s="1052"/>
      <c r="P7" s="1053"/>
      <c r="Q7" s="1105">
        <v>5847</v>
      </c>
      <c r="R7" s="1106"/>
      <c r="S7" s="1106"/>
      <c r="T7" s="1106"/>
      <c r="U7" s="1106"/>
      <c r="V7" s="1106">
        <v>5688</v>
      </c>
      <c r="W7" s="1106"/>
      <c r="X7" s="1106"/>
      <c r="Y7" s="1106"/>
      <c r="Z7" s="1106"/>
      <c r="AA7" s="1106">
        <f>Q7-V7</f>
        <v>159</v>
      </c>
      <c r="AB7" s="1106"/>
      <c r="AC7" s="1106"/>
      <c r="AD7" s="1106"/>
      <c r="AE7" s="1107"/>
      <c r="AF7" s="1108">
        <v>144</v>
      </c>
      <c r="AG7" s="1109"/>
      <c r="AH7" s="1109"/>
      <c r="AI7" s="1109"/>
      <c r="AJ7" s="1110"/>
      <c r="AK7" s="1092">
        <v>197</v>
      </c>
      <c r="AL7" s="1093"/>
      <c r="AM7" s="1093"/>
      <c r="AN7" s="1093"/>
      <c r="AO7" s="1093"/>
      <c r="AP7" s="1093">
        <v>8201</v>
      </c>
      <c r="AQ7" s="1093"/>
      <c r="AR7" s="1093"/>
      <c r="AS7" s="1093"/>
      <c r="AT7" s="1093"/>
      <c r="AU7" s="1094"/>
      <c r="AV7" s="1094"/>
      <c r="AW7" s="1094"/>
      <c r="AX7" s="1094"/>
      <c r="AY7" s="1095"/>
      <c r="AZ7" s="205"/>
      <c r="BA7" s="205"/>
      <c r="BB7" s="205"/>
      <c r="BC7" s="205"/>
      <c r="BD7" s="205"/>
      <c r="BE7" s="206"/>
      <c r="BF7" s="206"/>
      <c r="BG7" s="206"/>
      <c r="BH7" s="206"/>
      <c r="BI7" s="206"/>
      <c r="BJ7" s="206"/>
      <c r="BK7" s="206"/>
      <c r="BL7" s="206"/>
      <c r="BM7" s="206"/>
      <c r="BN7" s="206"/>
      <c r="BO7" s="206"/>
      <c r="BP7" s="206"/>
      <c r="BQ7" s="212">
        <v>1</v>
      </c>
      <c r="BR7" s="213"/>
      <c r="BS7" s="1096" t="s">
        <v>545</v>
      </c>
      <c r="BT7" s="1097"/>
      <c r="BU7" s="1097"/>
      <c r="BV7" s="1097"/>
      <c r="BW7" s="1097"/>
      <c r="BX7" s="1097"/>
      <c r="BY7" s="1097"/>
      <c r="BZ7" s="1097"/>
      <c r="CA7" s="1097"/>
      <c r="CB7" s="1097"/>
      <c r="CC7" s="1097"/>
      <c r="CD7" s="1097"/>
      <c r="CE7" s="1097"/>
      <c r="CF7" s="1097"/>
      <c r="CG7" s="1098"/>
      <c r="CH7" s="1089">
        <v>-1</v>
      </c>
      <c r="CI7" s="1090"/>
      <c r="CJ7" s="1090"/>
      <c r="CK7" s="1090"/>
      <c r="CL7" s="1091"/>
      <c r="CM7" s="1089">
        <v>39</v>
      </c>
      <c r="CN7" s="1090"/>
      <c r="CO7" s="1090"/>
      <c r="CP7" s="1090"/>
      <c r="CQ7" s="1091"/>
      <c r="CR7" s="1089">
        <v>4</v>
      </c>
      <c r="CS7" s="1090"/>
      <c r="CT7" s="1090"/>
      <c r="CU7" s="1090"/>
      <c r="CV7" s="1091"/>
      <c r="CW7" s="1089" t="s">
        <v>542</v>
      </c>
      <c r="CX7" s="1090"/>
      <c r="CY7" s="1090"/>
      <c r="CZ7" s="1090"/>
      <c r="DA7" s="1091"/>
      <c r="DB7" s="1089" t="s">
        <v>542</v>
      </c>
      <c r="DC7" s="1090"/>
      <c r="DD7" s="1090"/>
      <c r="DE7" s="1090"/>
      <c r="DF7" s="1091"/>
      <c r="DG7" s="1089" t="s">
        <v>543</v>
      </c>
      <c r="DH7" s="1090"/>
      <c r="DI7" s="1090"/>
      <c r="DJ7" s="1090"/>
      <c r="DK7" s="1091"/>
      <c r="DL7" s="1089" t="s">
        <v>544</v>
      </c>
      <c r="DM7" s="1090"/>
      <c r="DN7" s="1090"/>
      <c r="DO7" s="1090"/>
      <c r="DP7" s="1091"/>
      <c r="DQ7" s="1089" t="s">
        <v>542</v>
      </c>
      <c r="DR7" s="1090"/>
      <c r="DS7" s="1090"/>
      <c r="DT7" s="1090"/>
      <c r="DU7" s="1091"/>
      <c r="DV7" s="1116"/>
      <c r="DW7" s="1117"/>
      <c r="DX7" s="1117"/>
      <c r="DY7" s="1117"/>
      <c r="DZ7" s="1118"/>
      <c r="EA7" s="207"/>
    </row>
    <row r="8" spans="1:131" s="208" customFormat="1" ht="26.25" customHeight="1" x14ac:dyDescent="0.15">
      <c r="A8" s="214">
        <v>2</v>
      </c>
      <c r="B8" s="1038"/>
      <c r="C8" s="1039"/>
      <c r="D8" s="1039"/>
      <c r="E8" s="1039"/>
      <c r="F8" s="1039"/>
      <c r="G8" s="1039"/>
      <c r="H8" s="1039"/>
      <c r="I8" s="1039"/>
      <c r="J8" s="1039"/>
      <c r="K8" s="1039"/>
      <c r="L8" s="1039"/>
      <c r="M8" s="1039"/>
      <c r="N8" s="1039"/>
      <c r="O8" s="1039"/>
      <c r="P8" s="1040"/>
      <c r="Q8" s="1044"/>
      <c r="R8" s="1045"/>
      <c r="S8" s="1045"/>
      <c r="T8" s="1045"/>
      <c r="U8" s="1045"/>
      <c r="V8" s="1045"/>
      <c r="W8" s="1045"/>
      <c r="X8" s="1045"/>
      <c r="Y8" s="1045"/>
      <c r="Z8" s="1045"/>
      <c r="AA8" s="1045"/>
      <c r="AB8" s="1045"/>
      <c r="AC8" s="1045"/>
      <c r="AD8" s="1045"/>
      <c r="AE8" s="1046"/>
      <c r="AF8" s="1022"/>
      <c r="AG8" s="1023"/>
      <c r="AH8" s="1023"/>
      <c r="AI8" s="1023"/>
      <c r="AJ8" s="1024"/>
      <c r="AK8" s="1087"/>
      <c r="AL8" s="1088"/>
      <c r="AM8" s="1088"/>
      <c r="AN8" s="1088"/>
      <c r="AO8" s="1088"/>
      <c r="AP8" s="1088"/>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7" t="s">
        <v>541</v>
      </c>
      <c r="BT8" s="1018"/>
      <c r="BU8" s="1018"/>
      <c r="BV8" s="1018"/>
      <c r="BW8" s="1018"/>
      <c r="BX8" s="1018"/>
      <c r="BY8" s="1018"/>
      <c r="BZ8" s="1018"/>
      <c r="CA8" s="1018"/>
      <c r="CB8" s="1018"/>
      <c r="CC8" s="1018"/>
      <c r="CD8" s="1018"/>
      <c r="CE8" s="1018"/>
      <c r="CF8" s="1018"/>
      <c r="CG8" s="1019"/>
      <c r="CH8" s="992">
        <v>-1</v>
      </c>
      <c r="CI8" s="993"/>
      <c r="CJ8" s="993"/>
      <c r="CK8" s="993"/>
      <c r="CL8" s="994"/>
      <c r="CM8" s="992">
        <v>32</v>
      </c>
      <c r="CN8" s="993"/>
      <c r="CO8" s="993"/>
      <c r="CP8" s="993"/>
      <c r="CQ8" s="994"/>
      <c r="CR8" s="992">
        <v>3</v>
      </c>
      <c r="CS8" s="993"/>
      <c r="CT8" s="993"/>
      <c r="CU8" s="993"/>
      <c r="CV8" s="994"/>
      <c r="CW8" s="992" t="s">
        <v>542</v>
      </c>
      <c r="CX8" s="993"/>
      <c r="CY8" s="993"/>
      <c r="CZ8" s="993"/>
      <c r="DA8" s="994"/>
      <c r="DB8" s="992" t="s">
        <v>542</v>
      </c>
      <c r="DC8" s="993"/>
      <c r="DD8" s="993"/>
      <c r="DE8" s="993"/>
      <c r="DF8" s="994"/>
      <c r="DG8" s="992">
        <v>62</v>
      </c>
      <c r="DH8" s="993"/>
      <c r="DI8" s="993"/>
      <c r="DJ8" s="993"/>
      <c r="DK8" s="994"/>
      <c r="DL8" s="992" t="s">
        <v>542</v>
      </c>
      <c r="DM8" s="993"/>
      <c r="DN8" s="993"/>
      <c r="DO8" s="993"/>
      <c r="DP8" s="994"/>
      <c r="DQ8" s="992" t="s">
        <v>542</v>
      </c>
      <c r="DR8" s="993"/>
      <c r="DS8" s="993"/>
      <c r="DT8" s="993"/>
      <c r="DU8" s="994"/>
      <c r="DV8" s="995"/>
      <c r="DW8" s="996"/>
      <c r="DX8" s="996"/>
      <c r="DY8" s="996"/>
      <c r="DZ8" s="997"/>
      <c r="EA8" s="207"/>
    </row>
    <row r="9" spans="1:131" s="208" customFormat="1" ht="26.25" customHeight="1" x14ac:dyDescent="0.15">
      <c r="A9" s="214">
        <v>3</v>
      </c>
      <c r="B9" s="1038"/>
      <c r="C9" s="1039"/>
      <c r="D9" s="1039"/>
      <c r="E9" s="1039"/>
      <c r="F9" s="1039"/>
      <c r="G9" s="1039"/>
      <c r="H9" s="1039"/>
      <c r="I9" s="1039"/>
      <c r="J9" s="1039"/>
      <c r="K9" s="1039"/>
      <c r="L9" s="1039"/>
      <c r="M9" s="1039"/>
      <c r="N9" s="1039"/>
      <c r="O9" s="1039"/>
      <c r="P9" s="1040"/>
      <c r="Q9" s="1044"/>
      <c r="R9" s="1045"/>
      <c r="S9" s="1045"/>
      <c r="T9" s="1045"/>
      <c r="U9" s="1045"/>
      <c r="V9" s="1045"/>
      <c r="W9" s="1045"/>
      <c r="X9" s="1045"/>
      <c r="Y9" s="1045"/>
      <c r="Z9" s="1045"/>
      <c r="AA9" s="1045"/>
      <c r="AB9" s="1045"/>
      <c r="AC9" s="1045"/>
      <c r="AD9" s="1045"/>
      <c r="AE9" s="1046"/>
      <c r="AF9" s="1022"/>
      <c r="AG9" s="1023"/>
      <c r="AH9" s="1023"/>
      <c r="AI9" s="1023"/>
      <c r="AJ9" s="1024"/>
      <c r="AK9" s="1087"/>
      <c r="AL9" s="1088"/>
      <c r="AM9" s="1088"/>
      <c r="AN9" s="1088"/>
      <c r="AO9" s="1088"/>
      <c r="AP9" s="1088"/>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7"/>
      <c r="BT9" s="1018"/>
      <c r="BU9" s="1018"/>
      <c r="BV9" s="1018"/>
      <c r="BW9" s="1018"/>
      <c r="BX9" s="1018"/>
      <c r="BY9" s="1018"/>
      <c r="BZ9" s="1018"/>
      <c r="CA9" s="1018"/>
      <c r="CB9" s="1018"/>
      <c r="CC9" s="1018"/>
      <c r="CD9" s="1018"/>
      <c r="CE9" s="1018"/>
      <c r="CF9" s="1018"/>
      <c r="CG9" s="1019"/>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07"/>
    </row>
    <row r="10" spans="1:131" s="208" customFormat="1" ht="26.25" customHeight="1" x14ac:dyDescent="0.15">
      <c r="A10" s="214">
        <v>4</v>
      </c>
      <c r="B10" s="1038"/>
      <c r="C10" s="1039"/>
      <c r="D10" s="1039"/>
      <c r="E10" s="1039"/>
      <c r="F10" s="1039"/>
      <c r="G10" s="1039"/>
      <c r="H10" s="1039"/>
      <c r="I10" s="1039"/>
      <c r="J10" s="1039"/>
      <c r="K10" s="1039"/>
      <c r="L10" s="1039"/>
      <c r="M10" s="1039"/>
      <c r="N10" s="1039"/>
      <c r="O10" s="1039"/>
      <c r="P10" s="1040"/>
      <c r="Q10" s="1044"/>
      <c r="R10" s="1045"/>
      <c r="S10" s="1045"/>
      <c r="T10" s="1045"/>
      <c r="U10" s="1045"/>
      <c r="V10" s="1045"/>
      <c r="W10" s="1045"/>
      <c r="X10" s="1045"/>
      <c r="Y10" s="1045"/>
      <c r="Z10" s="1045"/>
      <c r="AA10" s="1045"/>
      <c r="AB10" s="1045"/>
      <c r="AC10" s="1045"/>
      <c r="AD10" s="1045"/>
      <c r="AE10" s="1046"/>
      <c r="AF10" s="1022"/>
      <c r="AG10" s="1023"/>
      <c r="AH10" s="1023"/>
      <c r="AI10" s="1023"/>
      <c r="AJ10" s="1024"/>
      <c r="AK10" s="1087"/>
      <c r="AL10" s="1088"/>
      <c r="AM10" s="1088"/>
      <c r="AN10" s="1088"/>
      <c r="AO10" s="1088"/>
      <c r="AP10" s="1088"/>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7"/>
      <c r="BT10" s="1018"/>
      <c r="BU10" s="1018"/>
      <c r="BV10" s="1018"/>
      <c r="BW10" s="1018"/>
      <c r="BX10" s="1018"/>
      <c r="BY10" s="1018"/>
      <c r="BZ10" s="1018"/>
      <c r="CA10" s="1018"/>
      <c r="CB10" s="1018"/>
      <c r="CC10" s="1018"/>
      <c r="CD10" s="1018"/>
      <c r="CE10" s="1018"/>
      <c r="CF10" s="1018"/>
      <c r="CG10" s="1019"/>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07"/>
    </row>
    <row r="11" spans="1:131" s="208" customFormat="1" ht="26.25" customHeight="1" x14ac:dyDescent="0.15">
      <c r="A11" s="214">
        <v>5</v>
      </c>
      <c r="B11" s="1038"/>
      <c r="C11" s="1039"/>
      <c r="D11" s="1039"/>
      <c r="E11" s="1039"/>
      <c r="F11" s="1039"/>
      <c r="G11" s="1039"/>
      <c r="H11" s="1039"/>
      <c r="I11" s="1039"/>
      <c r="J11" s="1039"/>
      <c r="K11" s="1039"/>
      <c r="L11" s="1039"/>
      <c r="M11" s="1039"/>
      <c r="N11" s="1039"/>
      <c r="O11" s="1039"/>
      <c r="P11" s="1040"/>
      <c r="Q11" s="1044"/>
      <c r="R11" s="1045"/>
      <c r="S11" s="1045"/>
      <c r="T11" s="1045"/>
      <c r="U11" s="1045"/>
      <c r="V11" s="1045"/>
      <c r="W11" s="1045"/>
      <c r="X11" s="1045"/>
      <c r="Y11" s="1045"/>
      <c r="Z11" s="1045"/>
      <c r="AA11" s="1045"/>
      <c r="AB11" s="1045"/>
      <c r="AC11" s="1045"/>
      <c r="AD11" s="1045"/>
      <c r="AE11" s="1046"/>
      <c r="AF11" s="1022"/>
      <c r="AG11" s="1023"/>
      <c r="AH11" s="1023"/>
      <c r="AI11" s="1023"/>
      <c r="AJ11" s="1024"/>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7"/>
      <c r="BT11" s="1018"/>
      <c r="BU11" s="1018"/>
      <c r="BV11" s="1018"/>
      <c r="BW11" s="1018"/>
      <c r="BX11" s="1018"/>
      <c r="BY11" s="1018"/>
      <c r="BZ11" s="1018"/>
      <c r="CA11" s="1018"/>
      <c r="CB11" s="1018"/>
      <c r="CC11" s="1018"/>
      <c r="CD11" s="1018"/>
      <c r="CE11" s="1018"/>
      <c r="CF11" s="1018"/>
      <c r="CG11" s="1019"/>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07"/>
    </row>
    <row r="12" spans="1:131" s="208" customFormat="1" ht="26.25" customHeight="1" x14ac:dyDescent="0.15">
      <c r="A12" s="214">
        <v>6</v>
      </c>
      <c r="B12" s="1038"/>
      <c r="C12" s="1039"/>
      <c r="D12" s="1039"/>
      <c r="E12" s="1039"/>
      <c r="F12" s="1039"/>
      <c r="G12" s="1039"/>
      <c r="H12" s="1039"/>
      <c r="I12" s="1039"/>
      <c r="J12" s="1039"/>
      <c r="K12" s="1039"/>
      <c r="L12" s="1039"/>
      <c r="M12" s="1039"/>
      <c r="N12" s="1039"/>
      <c r="O12" s="1039"/>
      <c r="P12" s="1040"/>
      <c r="Q12" s="1044"/>
      <c r="R12" s="1045"/>
      <c r="S12" s="1045"/>
      <c r="T12" s="1045"/>
      <c r="U12" s="1045"/>
      <c r="V12" s="1045"/>
      <c r="W12" s="1045"/>
      <c r="X12" s="1045"/>
      <c r="Y12" s="1045"/>
      <c r="Z12" s="1045"/>
      <c r="AA12" s="1045"/>
      <c r="AB12" s="1045"/>
      <c r="AC12" s="1045"/>
      <c r="AD12" s="1045"/>
      <c r="AE12" s="1046"/>
      <c r="AF12" s="1022"/>
      <c r="AG12" s="1023"/>
      <c r="AH12" s="1023"/>
      <c r="AI12" s="1023"/>
      <c r="AJ12" s="1024"/>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7"/>
      <c r="BT12" s="1018"/>
      <c r="BU12" s="1018"/>
      <c r="BV12" s="1018"/>
      <c r="BW12" s="1018"/>
      <c r="BX12" s="1018"/>
      <c r="BY12" s="1018"/>
      <c r="BZ12" s="1018"/>
      <c r="CA12" s="1018"/>
      <c r="CB12" s="1018"/>
      <c r="CC12" s="1018"/>
      <c r="CD12" s="1018"/>
      <c r="CE12" s="1018"/>
      <c r="CF12" s="1018"/>
      <c r="CG12" s="1019"/>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07"/>
    </row>
    <row r="13" spans="1:131" s="208" customFormat="1" ht="26.25" customHeight="1" x14ac:dyDescent="0.15">
      <c r="A13" s="214">
        <v>7</v>
      </c>
      <c r="B13" s="1038"/>
      <c r="C13" s="1039"/>
      <c r="D13" s="1039"/>
      <c r="E13" s="1039"/>
      <c r="F13" s="1039"/>
      <c r="G13" s="1039"/>
      <c r="H13" s="1039"/>
      <c r="I13" s="1039"/>
      <c r="J13" s="1039"/>
      <c r="K13" s="1039"/>
      <c r="L13" s="1039"/>
      <c r="M13" s="1039"/>
      <c r="N13" s="1039"/>
      <c r="O13" s="1039"/>
      <c r="P13" s="1040"/>
      <c r="Q13" s="1044"/>
      <c r="R13" s="1045"/>
      <c r="S13" s="1045"/>
      <c r="T13" s="1045"/>
      <c r="U13" s="1045"/>
      <c r="V13" s="1045"/>
      <c r="W13" s="1045"/>
      <c r="X13" s="1045"/>
      <c r="Y13" s="1045"/>
      <c r="Z13" s="1045"/>
      <c r="AA13" s="1045"/>
      <c r="AB13" s="1045"/>
      <c r="AC13" s="1045"/>
      <c r="AD13" s="1045"/>
      <c r="AE13" s="1046"/>
      <c r="AF13" s="1022"/>
      <c r="AG13" s="1023"/>
      <c r="AH13" s="1023"/>
      <c r="AI13" s="1023"/>
      <c r="AJ13" s="1024"/>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7"/>
      <c r="BT13" s="1018"/>
      <c r="BU13" s="1018"/>
      <c r="BV13" s="1018"/>
      <c r="BW13" s="1018"/>
      <c r="BX13" s="1018"/>
      <c r="BY13" s="1018"/>
      <c r="BZ13" s="1018"/>
      <c r="CA13" s="1018"/>
      <c r="CB13" s="1018"/>
      <c r="CC13" s="1018"/>
      <c r="CD13" s="1018"/>
      <c r="CE13" s="1018"/>
      <c r="CF13" s="1018"/>
      <c r="CG13" s="1019"/>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07"/>
    </row>
    <row r="14" spans="1:131" s="208" customFormat="1" ht="26.25" customHeight="1" x14ac:dyDescent="0.15">
      <c r="A14" s="214">
        <v>8</v>
      </c>
      <c r="B14" s="1038"/>
      <c r="C14" s="1039"/>
      <c r="D14" s="1039"/>
      <c r="E14" s="1039"/>
      <c r="F14" s="1039"/>
      <c r="G14" s="1039"/>
      <c r="H14" s="1039"/>
      <c r="I14" s="1039"/>
      <c r="J14" s="1039"/>
      <c r="K14" s="1039"/>
      <c r="L14" s="1039"/>
      <c r="M14" s="1039"/>
      <c r="N14" s="1039"/>
      <c r="O14" s="1039"/>
      <c r="P14" s="1040"/>
      <c r="Q14" s="1044"/>
      <c r="R14" s="1045"/>
      <c r="S14" s="1045"/>
      <c r="T14" s="1045"/>
      <c r="U14" s="1045"/>
      <c r="V14" s="1045"/>
      <c r="W14" s="1045"/>
      <c r="X14" s="1045"/>
      <c r="Y14" s="1045"/>
      <c r="Z14" s="1045"/>
      <c r="AA14" s="1045"/>
      <c r="AB14" s="1045"/>
      <c r="AC14" s="1045"/>
      <c r="AD14" s="1045"/>
      <c r="AE14" s="1046"/>
      <c r="AF14" s="1022"/>
      <c r="AG14" s="1023"/>
      <c r="AH14" s="1023"/>
      <c r="AI14" s="1023"/>
      <c r="AJ14" s="1024"/>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7"/>
      <c r="BT14" s="1018"/>
      <c r="BU14" s="1018"/>
      <c r="BV14" s="1018"/>
      <c r="BW14" s="1018"/>
      <c r="BX14" s="1018"/>
      <c r="BY14" s="1018"/>
      <c r="BZ14" s="1018"/>
      <c r="CA14" s="1018"/>
      <c r="CB14" s="1018"/>
      <c r="CC14" s="1018"/>
      <c r="CD14" s="1018"/>
      <c r="CE14" s="1018"/>
      <c r="CF14" s="1018"/>
      <c r="CG14" s="1019"/>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07"/>
    </row>
    <row r="15" spans="1:131" s="208" customFormat="1" ht="26.25" customHeight="1" x14ac:dyDescent="0.15">
      <c r="A15" s="214">
        <v>9</v>
      </c>
      <c r="B15" s="1038"/>
      <c r="C15" s="1039"/>
      <c r="D15" s="1039"/>
      <c r="E15" s="1039"/>
      <c r="F15" s="1039"/>
      <c r="G15" s="1039"/>
      <c r="H15" s="1039"/>
      <c r="I15" s="1039"/>
      <c r="J15" s="1039"/>
      <c r="K15" s="1039"/>
      <c r="L15" s="1039"/>
      <c r="M15" s="1039"/>
      <c r="N15" s="1039"/>
      <c r="O15" s="1039"/>
      <c r="P15" s="1040"/>
      <c r="Q15" s="1044"/>
      <c r="R15" s="1045"/>
      <c r="S15" s="1045"/>
      <c r="T15" s="1045"/>
      <c r="U15" s="1045"/>
      <c r="V15" s="1045"/>
      <c r="W15" s="1045"/>
      <c r="X15" s="1045"/>
      <c r="Y15" s="1045"/>
      <c r="Z15" s="1045"/>
      <c r="AA15" s="1045"/>
      <c r="AB15" s="1045"/>
      <c r="AC15" s="1045"/>
      <c r="AD15" s="1045"/>
      <c r="AE15" s="1046"/>
      <c r="AF15" s="1022"/>
      <c r="AG15" s="1023"/>
      <c r="AH15" s="1023"/>
      <c r="AI15" s="1023"/>
      <c r="AJ15" s="1024"/>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7"/>
      <c r="BT15" s="1018"/>
      <c r="BU15" s="1018"/>
      <c r="BV15" s="1018"/>
      <c r="BW15" s="1018"/>
      <c r="BX15" s="1018"/>
      <c r="BY15" s="1018"/>
      <c r="BZ15" s="1018"/>
      <c r="CA15" s="1018"/>
      <c r="CB15" s="1018"/>
      <c r="CC15" s="1018"/>
      <c r="CD15" s="1018"/>
      <c r="CE15" s="1018"/>
      <c r="CF15" s="1018"/>
      <c r="CG15" s="1019"/>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07"/>
    </row>
    <row r="16" spans="1:131" s="208" customFormat="1" ht="26.25" customHeight="1" x14ac:dyDescent="0.15">
      <c r="A16" s="214">
        <v>10</v>
      </c>
      <c r="B16" s="1038"/>
      <c r="C16" s="1039"/>
      <c r="D16" s="1039"/>
      <c r="E16" s="1039"/>
      <c r="F16" s="1039"/>
      <c r="G16" s="1039"/>
      <c r="H16" s="1039"/>
      <c r="I16" s="1039"/>
      <c r="J16" s="1039"/>
      <c r="K16" s="1039"/>
      <c r="L16" s="1039"/>
      <c r="M16" s="1039"/>
      <c r="N16" s="1039"/>
      <c r="O16" s="1039"/>
      <c r="P16" s="1040"/>
      <c r="Q16" s="1044"/>
      <c r="R16" s="1045"/>
      <c r="S16" s="1045"/>
      <c r="T16" s="1045"/>
      <c r="U16" s="1045"/>
      <c r="V16" s="1045"/>
      <c r="W16" s="1045"/>
      <c r="X16" s="1045"/>
      <c r="Y16" s="1045"/>
      <c r="Z16" s="1045"/>
      <c r="AA16" s="1045"/>
      <c r="AB16" s="1045"/>
      <c r="AC16" s="1045"/>
      <c r="AD16" s="1045"/>
      <c r="AE16" s="1046"/>
      <c r="AF16" s="1022"/>
      <c r="AG16" s="1023"/>
      <c r="AH16" s="1023"/>
      <c r="AI16" s="1023"/>
      <c r="AJ16" s="1024"/>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7"/>
      <c r="BT16" s="1018"/>
      <c r="BU16" s="1018"/>
      <c r="BV16" s="1018"/>
      <c r="BW16" s="1018"/>
      <c r="BX16" s="1018"/>
      <c r="BY16" s="1018"/>
      <c r="BZ16" s="1018"/>
      <c r="CA16" s="1018"/>
      <c r="CB16" s="1018"/>
      <c r="CC16" s="1018"/>
      <c r="CD16" s="1018"/>
      <c r="CE16" s="1018"/>
      <c r="CF16" s="1018"/>
      <c r="CG16" s="1019"/>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07"/>
    </row>
    <row r="17" spans="1:131" s="208" customFormat="1" ht="26.25" customHeight="1" x14ac:dyDescent="0.15">
      <c r="A17" s="214">
        <v>11</v>
      </c>
      <c r="B17" s="1038"/>
      <c r="C17" s="1039"/>
      <c r="D17" s="1039"/>
      <c r="E17" s="1039"/>
      <c r="F17" s="1039"/>
      <c r="G17" s="1039"/>
      <c r="H17" s="1039"/>
      <c r="I17" s="1039"/>
      <c r="J17" s="1039"/>
      <c r="K17" s="1039"/>
      <c r="L17" s="1039"/>
      <c r="M17" s="1039"/>
      <c r="N17" s="1039"/>
      <c r="O17" s="1039"/>
      <c r="P17" s="1040"/>
      <c r="Q17" s="1044"/>
      <c r="R17" s="1045"/>
      <c r="S17" s="1045"/>
      <c r="T17" s="1045"/>
      <c r="U17" s="1045"/>
      <c r="V17" s="1045"/>
      <c r="W17" s="1045"/>
      <c r="X17" s="1045"/>
      <c r="Y17" s="1045"/>
      <c r="Z17" s="1045"/>
      <c r="AA17" s="1045"/>
      <c r="AB17" s="1045"/>
      <c r="AC17" s="1045"/>
      <c r="AD17" s="1045"/>
      <c r="AE17" s="1046"/>
      <c r="AF17" s="1022"/>
      <c r="AG17" s="1023"/>
      <c r="AH17" s="1023"/>
      <c r="AI17" s="1023"/>
      <c r="AJ17" s="1024"/>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7"/>
      <c r="BT17" s="1018"/>
      <c r="BU17" s="1018"/>
      <c r="BV17" s="1018"/>
      <c r="BW17" s="1018"/>
      <c r="BX17" s="1018"/>
      <c r="BY17" s="1018"/>
      <c r="BZ17" s="1018"/>
      <c r="CA17" s="1018"/>
      <c r="CB17" s="1018"/>
      <c r="CC17" s="1018"/>
      <c r="CD17" s="1018"/>
      <c r="CE17" s="1018"/>
      <c r="CF17" s="1018"/>
      <c r="CG17" s="1019"/>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07"/>
    </row>
    <row r="18" spans="1:131" s="208" customFormat="1" ht="26.25" customHeight="1" x14ac:dyDescent="0.15">
      <c r="A18" s="214">
        <v>12</v>
      </c>
      <c r="B18" s="1038"/>
      <c r="C18" s="1039"/>
      <c r="D18" s="1039"/>
      <c r="E18" s="1039"/>
      <c r="F18" s="1039"/>
      <c r="G18" s="1039"/>
      <c r="H18" s="1039"/>
      <c r="I18" s="1039"/>
      <c r="J18" s="1039"/>
      <c r="K18" s="1039"/>
      <c r="L18" s="1039"/>
      <c r="M18" s="1039"/>
      <c r="N18" s="1039"/>
      <c r="O18" s="1039"/>
      <c r="P18" s="1040"/>
      <c r="Q18" s="1044"/>
      <c r="R18" s="1045"/>
      <c r="S18" s="1045"/>
      <c r="T18" s="1045"/>
      <c r="U18" s="1045"/>
      <c r="V18" s="1045"/>
      <c r="W18" s="1045"/>
      <c r="X18" s="1045"/>
      <c r="Y18" s="1045"/>
      <c r="Z18" s="1045"/>
      <c r="AA18" s="1045"/>
      <c r="AB18" s="1045"/>
      <c r="AC18" s="1045"/>
      <c r="AD18" s="1045"/>
      <c r="AE18" s="1046"/>
      <c r="AF18" s="1022"/>
      <c r="AG18" s="1023"/>
      <c r="AH18" s="1023"/>
      <c r="AI18" s="1023"/>
      <c r="AJ18" s="1024"/>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7"/>
      <c r="BT18" s="1018"/>
      <c r="BU18" s="1018"/>
      <c r="BV18" s="1018"/>
      <c r="BW18" s="1018"/>
      <c r="BX18" s="1018"/>
      <c r="BY18" s="1018"/>
      <c r="BZ18" s="1018"/>
      <c r="CA18" s="1018"/>
      <c r="CB18" s="1018"/>
      <c r="CC18" s="1018"/>
      <c r="CD18" s="1018"/>
      <c r="CE18" s="1018"/>
      <c r="CF18" s="1018"/>
      <c r="CG18" s="1019"/>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07"/>
    </row>
    <row r="19" spans="1:131" s="208" customFormat="1" ht="26.25" customHeight="1" x14ac:dyDescent="0.15">
      <c r="A19" s="214">
        <v>13</v>
      </c>
      <c r="B19" s="1038"/>
      <c r="C19" s="1039"/>
      <c r="D19" s="1039"/>
      <c r="E19" s="1039"/>
      <c r="F19" s="1039"/>
      <c r="G19" s="1039"/>
      <c r="H19" s="1039"/>
      <c r="I19" s="1039"/>
      <c r="J19" s="1039"/>
      <c r="K19" s="1039"/>
      <c r="L19" s="1039"/>
      <c r="M19" s="1039"/>
      <c r="N19" s="1039"/>
      <c r="O19" s="1039"/>
      <c r="P19" s="1040"/>
      <c r="Q19" s="1044"/>
      <c r="R19" s="1045"/>
      <c r="S19" s="1045"/>
      <c r="T19" s="1045"/>
      <c r="U19" s="1045"/>
      <c r="V19" s="1045"/>
      <c r="W19" s="1045"/>
      <c r="X19" s="1045"/>
      <c r="Y19" s="1045"/>
      <c r="Z19" s="1045"/>
      <c r="AA19" s="1045"/>
      <c r="AB19" s="1045"/>
      <c r="AC19" s="1045"/>
      <c r="AD19" s="1045"/>
      <c r="AE19" s="1046"/>
      <c r="AF19" s="1022"/>
      <c r="AG19" s="1023"/>
      <c r="AH19" s="1023"/>
      <c r="AI19" s="1023"/>
      <c r="AJ19" s="1024"/>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7"/>
      <c r="BT19" s="1018"/>
      <c r="BU19" s="1018"/>
      <c r="BV19" s="1018"/>
      <c r="BW19" s="1018"/>
      <c r="BX19" s="1018"/>
      <c r="BY19" s="1018"/>
      <c r="BZ19" s="1018"/>
      <c r="CA19" s="1018"/>
      <c r="CB19" s="1018"/>
      <c r="CC19" s="1018"/>
      <c r="CD19" s="1018"/>
      <c r="CE19" s="1018"/>
      <c r="CF19" s="1018"/>
      <c r="CG19" s="1019"/>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07"/>
    </row>
    <row r="20" spans="1:131" s="208" customFormat="1" ht="26.25" customHeight="1" x14ac:dyDescent="0.15">
      <c r="A20" s="214">
        <v>14</v>
      </c>
      <c r="B20" s="1038"/>
      <c r="C20" s="1039"/>
      <c r="D20" s="1039"/>
      <c r="E20" s="1039"/>
      <c r="F20" s="1039"/>
      <c r="G20" s="1039"/>
      <c r="H20" s="1039"/>
      <c r="I20" s="1039"/>
      <c r="J20" s="1039"/>
      <c r="K20" s="1039"/>
      <c r="L20" s="1039"/>
      <c r="M20" s="1039"/>
      <c r="N20" s="1039"/>
      <c r="O20" s="1039"/>
      <c r="P20" s="1040"/>
      <c r="Q20" s="1044"/>
      <c r="R20" s="1045"/>
      <c r="S20" s="1045"/>
      <c r="T20" s="1045"/>
      <c r="U20" s="1045"/>
      <c r="V20" s="1045"/>
      <c r="W20" s="1045"/>
      <c r="X20" s="1045"/>
      <c r="Y20" s="1045"/>
      <c r="Z20" s="1045"/>
      <c r="AA20" s="1045"/>
      <c r="AB20" s="1045"/>
      <c r="AC20" s="1045"/>
      <c r="AD20" s="1045"/>
      <c r="AE20" s="1046"/>
      <c r="AF20" s="1022"/>
      <c r="AG20" s="1023"/>
      <c r="AH20" s="1023"/>
      <c r="AI20" s="1023"/>
      <c r="AJ20" s="1024"/>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7"/>
      <c r="BT20" s="1018"/>
      <c r="BU20" s="1018"/>
      <c r="BV20" s="1018"/>
      <c r="BW20" s="1018"/>
      <c r="BX20" s="1018"/>
      <c r="BY20" s="1018"/>
      <c r="BZ20" s="1018"/>
      <c r="CA20" s="1018"/>
      <c r="CB20" s="1018"/>
      <c r="CC20" s="1018"/>
      <c r="CD20" s="1018"/>
      <c r="CE20" s="1018"/>
      <c r="CF20" s="1018"/>
      <c r="CG20" s="1019"/>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07"/>
    </row>
    <row r="21" spans="1:131" s="208" customFormat="1" ht="26.25" customHeight="1" thickBot="1" x14ac:dyDescent="0.2">
      <c r="A21" s="214">
        <v>15</v>
      </c>
      <c r="B21" s="1038"/>
      <c r="C21" s="1039"/>
      <c r="D21" s="1039"/>
      <c r="E21" s="1039"/>
      <c r="F21" s="1039"/>
      <c r="G21" s="1039"/>
      <c r="H21" s="1039"/>
      <c r="I21" s="1039"/>
      <c r="J21" s="1039"/>
      <c r="K21" s="1039"/>
      <c r="L21" s="1039"/>
      <c r="M21" s="1039"/>
      <c r="N21" s="1039"/>
      <c r="O21" s="1039"/>
      <c r="P21" s="1040"/>
      <c r="Q21" s="1044"/>
      <c r="R21" s="1045"/>
      <c r="S21" s="1045"/>
      <c r="T21" s="1045"/>
      <c r="U21" s="1045"/>
      <c r="V21" s="1045"/>
      <c r="W21" s="1045"/>
      <c r="X21" s="1045"/>
      <c r="Y21" s="1045"/>
      <c r="Z21" s="1045"/>
      <c r="AA21" s="1045"/>
      <c r="AB21" s="1045"/>
      <c r="AC21" s="1045"/>
      <c r="AD21" s="1045"/>
      <c r="AE21" s="1046"/>
      <c r="AF21" s="1022"/>
      <c r="AG21" s="1023"/>
      <c r="AH21" s="1023"/>
      <c r="AI21" s="1023"/>
      <c r="AJ21" s="1024"/>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7"/>
      <c r="BT21" s="1018"/>
      <c r="BU21" s="1018"/>
      <c r="BV21" s="1018"/>
      <c r="BW21" s="1018"/>
      <c r="BX21" s="1018"/>
      <c r="BY21" s="1018"/>
      <c r="BZ21" s="1018"/>
      <c r="CA21" s="1018"/>
      <c r="CB21" s="1018"/>
      <c r="CC21" s="1018"/>
      <c r="CD21" s="1018"/>
      <c r="CE21" s="1018"/>
      <c r="CF21" s="1018"/>
      <c r="CG21" s="1019"/>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07"/>
    </row>
    <row r="22" spans="1:131" s="208" customFormat="1" ht="26.25" customHeight="1" x14ac:dyDescent="0.15">
      <c r="A22" s="214">
        <v>16</v>
      </c>
      <c r="B22" s="1038"/>
      <c r="C22" s="1039"/>
      <c r="D22" s="1039"/>
      <c r="E22" s="1039"/>
      <c r="F22" s="1039"/>
      <c r="G22" s="1039"/>
      <c r="H22" s="1039"/>
      <c r="I22" s="1039"/>
      <c r="J22" s="1039"/>
      <c r="K22" s="1039"/>
      <c r="L22" s="1039"/>
      <c r="M22" s="1039"/>
      <c r="N22" s="1039"/>
      <c r="O22" s="1039"/>
      <c r="P22" s="1040"/>
      <c r="Q22" s="1082"/>
      <c r="R22" s="1083"/>
      <c r="S22" s="1083"/>
      <c r="T22" s="1083"/>
      <c r="U22" s="1083"/>
      <c r="V22" s="1083"/>
      <c r="W22" s="1083"/>
      <c r="X22" s="1083"/>
      <c r="Y22" s="1083"/>
      <c r="Z22" s="1083"/>
      <c r="AA22" s="1083"/>
      <c r="AB22" s="1083"/>
      <c r="AC22" s="1083"/>
      <c r="AD22" s="1083"/>
      <c r="AE22" s="1084"/>
      <c r="AF22" s="1022"/>
      <c r="AG22" s="1023"/>
      <c r="AH22" s="1023"/>
      <c r="AI22" s="1023"/>
      <c r="AJ22" s="1024"/>
      <c r="AK22" s="1078"/>
      <c r="AL22" s="1079"/>
      <c r="AM22" s="1079"/>
      <c r="AN22" s="1079"/>
      <c r="AO22" s="1079"/>
      <c r="AP22" s="1079"/>
      <c r="AQ22" s="1079"/>
      <c r="AR22" s="1079"/>
      <c r="AS22" s="1079"/>
      <c r="AT22" s="1079"/>
      <c r="AU22" s="1080"/>
      <c r="AV22" s="1080"/>
      <c r="AW22" s="1080"/>
      <c r="AX22" s="1080"/>
      <c r="AY22" s="1081"/>
      <c r="AZ22" s="1036" t="s">
        <v>367</v>
      </c>
      <c r="BA22" s="1036"/>
      <c r="BB22" s="1036"/>
      <c r="BC22" s="1036"/>
      <c r="BD22" s="1037"/>
      <c r="BE22" s="206"/>
      <c r="BF22" s="206"/>
      <c r="BG22" s="206"/>
      <c r="BH22" s="206"/>
      <c r="BI22" s="206"/>
      <c r="BJ22" s="206"/>
      <c r="BK22" s="206"/>
      <c r="BL22" s="206"/>
      <c r="BM22" s="206"/>
      <c r="BN22" s="206"/>
      <c r="BO22" s="206"/>
      <c r="BP22" s="206"/>
      <c r="BQ22" s="215">
        <v>16</v>
      </c>
      <c r="BR22" s="216"/>
      <c r="BS22" s="1017"/>
      <c r="BT22" s="1018"/>
      <c r="BU22" s="1018"/>
      <c r="BV22" s="1018"/>
      <c r="BW22" s="1018"/>
      <c r="BX22" s="1018"/>
      <c r="BY22" s="1018"/>
      <c r="BZ22" s="1018"/>
      <c r="CA22" s="1018"/>
      <c r="CB22" s="1018"/>
      <c r="CC22" s="1018"/>
      <c r="CD22" s="1018"/>
      <c r="CE22" s="1018"/>
      <c r="CF22" s="1018"/>
      <c r="CG22" s="1019"/>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9">
        <v>5847</v>
      </c>
      <c r="R23" s="1070"/>
      <c r="S23" s="1070"/>
      <c r="T23" s="1070"/>
      <c r="U23" s="1070"/>
      <c r="V23" s="1070">
        <v>5688</v>
      </c>
      <c r="W23" s="1070"/>
      <c r="X23" s="1070"/>
      <c r="Y23" s="1070"/>
      <c r="Z23" s="1070"/>
      <c r="AA23" s="1070">
        <v>159</v>
      </c>
      <c r="AB23" s="1070"/>
      <c r="AC23" s="1070"/>
      <c r="AD23" s="1070"/>
      <c r="AE23" s="1071"/>
      <c r="AF23" s="1072">
        <v>144</v>
      </c>
      <c r="AG23" s="1070"/>
      <c r="AH23" s="1070"/>
      <c r="AI23" s="1070"/>
      <c r="AJ23" s="1073"/>
      <c r="AK23" s="1074"/>
      <c r="AL23" s="1075"/>
      <c r="AM23" s="1075"/>
      <c r="AN23" s="1075"/>
      <c r="AO23" s="1075"/>
      <c r="AP23" s="1070">
        <v>8201</v>
      </c>
      <c r="AQ23" s="1070"/>
      <c r="AR23" s="1070"/>
      <c r="AS23" s="1070"/>
      <c r="AT23" s="1070"/>
      <c r="AU23" s="1076"/>
      <c r="AV23" s="1076"/>
      <c r="AW23" s="1076"/>
      <c r="AX23" s="1076"/>
      <c r="AY23" s="1077"/>
      <c r="AZ23" s="1066" t="s">
        <v>112</v>
      </c>
      <c r="BA23" s="1067"/>
      <c r="BB23" s="1067"/>
      <c r="BC23" s="1067"/>
      <c r="BD23" s="1068"/>
      <c r="BE23" s="206"/>
      <c r="BF23" s="206"/>
      <c r="BG23" s="206"/>
      <c r="BH23" s="206"/>
      <c r="BI23" s="206"/>
      <c r="BJ23" s="206"/>
      <c r="BK23" s="206"/>
      <c r="BL23" s="206"/>
      <c r="BM23" s="206"/>
      <c r="BN23" s="206"/>
      <c r="BO23" s="206"/>
      <c r="BP23" s="206"/>
      <c r="BQ23" s="215">
        <v>17</v>
      </c>
      <c r="BR23" s="216"/>
      <c r="BS23" s="1017"/>
      <c r="BT23" s="1018"/>
      <c r="BU23" s="1018"/>
      <c r="BV23" s="1018"/>
      <c r="BW23" s="1018"/>
      <c r="BX23" s="1018"/>
      <c r="BY23" s="1018"/>
      <c r="BZ23" s="1018"/>
      <c r="CA23" s="1018"/>
      <c r="CB23" s="1018"/>
      <c r="CC23" s="1018"/>
      <c r="CD23" s="1018"/>
      <c r="CE23" s="1018"/>
      <c r="CF23" s="1018"/>
      <c r="CG23" s="1019"/>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07"/>
    </row>
    <row r="24" spans="1:131" s="208" customFormat="1" ht="26.25" customHeight="1" x14ac:dyDescent="0.15">
      <c r="A24" s="1065" t="s">
        <v>370</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7"/>
      <c r="BT24" s="1018"/>
      <c r="BU24" s="1018"/>
      <c r="BV24" s="1018"/>
      <c r="BW24" s="1018"/>
      <c r="BX24" s="1018"/>
      <c r="BY24" s="1018"/>
      <c r="BZ24" s="1018"/>
      <c r="CA24" s="1018"/>
      <c r="CB24" s="1018"/>
      <c r="CC24" s="1018"/>
      <c r="CD24" s="1018"/>
      <c r="CE24" s="1018"/>
      <c r="CF24" s="1018"/>
      <c r="CG24" s="1019"/>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07"/>
    </row>
    <row r="25" spans="1:131" s="200" customFormat="1" ht="26.25" customHeight="1" thickBot="1" x14ac:dyDescent="0.2">
      <c r="A25" s="1064" t="s">
        <v>371</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7"/>
      <c r="BT25" s="1018"/>
      <c r="BU25" s="1018"/>
      <c r="BV25" s="1018"/>
      <c r="BW25" s="1018"/>
      <c r="BX25" s="1018"/>
      <c r="BY25" s="1018"/>
      <c r="BZ25" s="1018"/>
      <c r="CA25" s="1018"/>
      <c r="CB25" s="1018"/>
      <c r="CC25" s="1018"/>
      <c r="CD25" s="1018"/>
      <c r="CE25" s="1018"/>
      <c r="CF25" s="1018"/>
      <c r="CG25" s="1019"/>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199"/>
    </row>
    <row r="26" spans="1:131" s="200" customFormat="1" ht="26.25" customHeight="1" x14ac:dyDescent="0.15">
      <c r="A26" s="998" t="s">
        <v>349</v>
      </c>
      <c r="B26" s="999"/>
      <c r="C26" s="999"/>
      <c r="D26" s="999"/>
      <c r="E26" s="999"/>
      <c r="F26" s="999"/>
      <c r="G26" s="999"/>
      <c r="H26" s="999"/>
      <c r="I26" s="999"/>
      <c r="J26" s="999"/>
      <c r="K26" s="999"/>
      <c r="L26" s="999"/>
      <c r="M26" s="999"/>
      <c r="N26" s="999"/>
      <c r="O26" s="999"/>
      <c r="P26" s="1000"/>
      <c r="Q26" s="1004" t="s">
        <v>372</v>
      </c>
      <c r="R26" s="1005"/>
      <c r="S26" s="1005"/>
      <c r="T26" s="1005"/>
      <c r="U26" s="1006"/>
      <c r="V26" s="1004" t="s">
        <v>373</v>
      </c>
      <c r="W26" s="1005"/>
      <c r="X26" s="1005"/>
      <c r="Y26" s="1005"/>
      <c r="Z26" s="1006"/>
      <c r="AA26" s="1004" t="s">
        <v>374</v>
      </c>
      <c r="AB26" s="1005"/>
      <c r="AC26" s="1005"/>
      <c r="AD26" s="1005"/>
      <c r="AE26" s="1005"/>
      <c r="AF26" s="1060" t="s">
        <v>375</v>
      </c>
      <c r="AG26" s="1011"/>
      <c r="AH26" s="1011"/>
      <c r="AI26" s="1011"/>
      <c r="AJ26" s="1061"/>
      <c r="AK26" s="1005" t="s">
        <v>376</v>
      </c>
      <c r="AL26" s="1005"/>
      <c r="AM26" s="1005"/>
      <c r="AN26" s="1005"/>
      <c r="AO26" s="1006"/>
      <c r="AP26" s="1004" t="s">
        <v>377</v>
      </c>
      <c r="AQ26" s="1005"/>
      <c r="AR26" s="1005"/>
      <c r="AS26" s="1005"/>
      <c r="AT26" s="1006"/>
      <c r="AU26" s="1004" t="s">
        <v>378</v>
      </c>
      <c r="AV26" s="1005"/>
      <c r="AW26" s="1005"/>
      <c r="AX26" s="1005"/>
      <c r="AY26" s="1006"/>
      <c r="AZ26" s="1004" t="s">
        <v>379</v>
      </c>
      <c r="BA26" s="1005"/>
      <c r="BB26" s="1005"/>
      <c r="BC26" s="1005"/>
      <c r="BD26" s="1006"/>
      <c r="BE26" s="1004" t="s">
        <v>356</v>
      </c>
      <c r="BF26" s="1005"/>
      <c r="BG26" s="1005"/>
      <c r="BH26" s="1005"/>
      <c r="BI26" s="1020"/>
      <c r="BJ26" s="205"/>
      <c r="BK26" s="205"/>
      <c r="BL26" s="205"/>
      <c r="BM26" s="205"/>
      <c r="BN26" s="205"/>
      <c r="BO26" s="218"/>
      <c r="BP26" s="218"/>
      <c r="BQ26" s="215">
        <v>20</v>
      </c>
      <c r="BR26" s="216"/>
      <c r="BS26" s="1017"/>
      <c r="BT26" s="1018"/>
      <c r="BU26" s="1018"/>
      <c r="BV26" s="1018"/>
      <c r="BW26" s="1018"/>
      <c r="BX26" s="1018"/>
      <c r="BY26" s="1018"/>
      <c r="BZ26" s="1018"/>
      <c r="CA26" s="1018"/>
      <c r="CB26" s="1018"/>
      <c r="CC26" s="1018"/>
      <c r="CD26" s="1018"/>
      <c r="CE26" s="1018"/>
      <c r="CF26" s="1018"/>
      <c r="CG26" s="1019"/>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199"/>
    </row>
    <row r="27" spans="1:131" s="200" customFormat="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2"/>
      <c r="AG27" s="1014"/>
      <c r="AH27" s="1014"/>
      <c r="AI27" s="1014"/>
      <c r="AJ27" s="1063"/>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21"/>
      <c r="BJ27" s="205"/>
      <c r="BK27" s="205"/>
      <c r="BL27" s="205"/>
      <c r="BM27" s="205"/>
      <c r="BN27" s="205"/>
      <c r="BO27" s="218"/>
      <c r="BP27" s="218"/>
      <c r="BQ27" s="215">
        <v>21</v>
      </c>
      <c r="BR27" s="216"/>
      <c r="BS27" s="1017"/>
      <c r="BT27" s="1018"/>
      <c r="BU27" s="1018"/>
      <c r="BV27" s="1018"/>
      <c r="BW27" s="1018"/>
      <c r="BX27" s="1018"/>
      <c r="BY27" s="1018"/>
      <c r="BZ27" s="1018"/>
      <c r="CA27" s="1018"/>
      <c r="CB27" s="1018"/>
      <c r="CC27" s="1018"/>
      <c r="CD27" s="1018"/>
      <c r="CE27" s="1018"/>
      <c r="CF27" s="1018"/>
      <c r="CG27" s="1019"/>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199"/>
    </row>
    <row r="28" spans="1:131" s="200" customFormat="1" ht="26.25" customHeight="1" thickTop="1" x14ac:dyDescent="0.15">
      <c r="A28" s="219">
        <v>1</v>
      </c>
      <c r="B28" s="1051" t="s">
        <v>380</v>
      </c>
      <c r="C28" s="1052"/>
      <c r="D28" s="1052"/>
      <c r="E28" s="1052"/>
      <c r="F28" s="1052"/>
      <c r="G28" s="1052"/>
      <c r="H28" s="1052"/>
      <c r="I28" s="1052"/>
      <c r="J28" s="1052"/>
      <c r="K28" s="1052"/>
      <c r="L28" s="1052"/>
      <c r="M28" s="1052"/>
      <c r="N28" s="1052"/>
      <c r="O28" s="1052"/>
      <c r="P28" s="1053"/>
      <c r="Q28" s="1054">
        <v>1097</v>
      </c>
      <c r="R28" s="1055"/>
      <c r="S28" s="1055"/>
      <c r="T28" s="1055"/>
      <c r="U28" s="1055"/>
      <c r="V28" s="1055">
        <v>1060</v>
      </c>
      <c r="W28" s="1055"/>
      <c r="X28" s="1055"/>
      <c r="Y28" s="1055"/>
      <c r="Z28" s="1055"/>
      <c r="AA28" s="1055">
        <f>Q28-V28</f>
        <v>37</v>
      </c>
      <c r="AB28" s="1055"/>
      <c r="AC28" s="1055"/>
      <c r="AD28" s="1055"/>
      <c r="AE28" s="1056"/>
      <c r="AF28" s="1057">
        <v>37</v>
      </c>
      <c r="AG28" s="1055"/>
      <c r="AH28" s="1055"/>
      <c r="AI28" s="1055"/>
      <c r="AJ28" s="1058"/>
      <c r="AK28" s="1059">
        <v>111</v>
      </c>
      <c r="AL28" s="1047"/>
      <c r="AM28" s="1047"/>
      <c r="AN28" s="1047"/>
      <c r="AO28" s="1047"/>
      <c r="AP28" s="1047" t="s">
        <v>542</v>
      </c>
      <c r="AQ28" s="1047"/>
      <c r="AR28" s="1047"/>
      <c r="AS28" s="1047"/>
      <c r="AT28" s="1047"/>
      <c r="AU28" s="1047" t="s">
        <v>543</v>
      </c>
      <c r="AV28" s="1047"/>
      <c r="AW28" s="1047"/>
      <c r="AX28" s="1047"/>
      <c r="AY28" s="1047"/>
      <c r="AZ28" s="1048" t="s">
        <v>542</v>
      </c>
      <c r="BA28" s="1048"/>
      <c r="BB28" s="1048"/>
      <c r="BC28" s="1048"/>
      <c r="BD28" s="1048"/>
      <c r="BE28" s="1049"/>
      <c r="BF28" s="1049"/>
      <c r="BG28" s="1049"/>
      <c r="BH28" s="1049"/>
      <c r="BI28" s="1050"/>
      <c r="BJ28" s="205"/>
      <c r="BK28" s="205"/>
      <c r="BL28" s="205"/>
      <c r="BM28" s="205"/>
      <c r="BN28" s="205"/>
      <c r="BO28" s="218"/>
      <c r="BP28" s="218"/>
      <c r="BQ28" s="215">
        <v>22</v>
      </c>
      <c r="BR28" s="216"/>
      <c r="BS28" s="1017"/>
      <c r="BT28" s="1018"/>
      <c r="BU28" s="1018"/>
      <c r="BV28" s="1018"/>
      <c r="BW28" s="1018"/>
      <c r="BX28" s="1018"/>
      <c r="BY28" s="1018"/>
      <c r="BZ28" s="1018"/>
      <c r="CA28" s="1018"/>
      <c r="CB28" s="1018"/>
      <c r="CC28" s="1018"/>
      <c r="CD28" s="1018"/>
      <c r="CE28" s="1018"/>
      <c r="CF28" s="1018"/>
      <c r="CG28" s="1019"/>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199"/>
    </row>
    <row r="29" spans="1:131" s="200" customFormat="1" ht="26.25" customHeight="1" x14ac:dyDescent="0.15">
      <c r="A29" s="219">
        <v>2</v>
      </c>
      <c r="B29" s="1038" t="s">
        <v>381</v>
      </c>
      <c r="C29" s="1039"/>
      <c r="D29" s="1039"/>
      <c r="E29" s="1039"/>
      <c r="F29" s="1039"/>
      <c r="G29" s="1039"/>
      <c r="H29" s="1039"/>
      <c r="I29" s="1039"/>
      <c r="J29" s="1039"/>
      <c r="K29" s="1039"/>
      <c r="L29" s="1039"/>
      <c r="M29" s="1039"/>
      <c r="N29" s="1039"/>
      <c r="O29" s="1039"/>
      <c r="P29" s="1040"/>
      <c r="Q29" s="1044">
        <v>98</v>
      </c>
      <c r="R29" s="1045"/>
      <c r="S29" s="1045"/>
      <c r="T29" s="1045"/>
      <c r="U29" s="1045"/>
      <c r="V29" s="1045">
        <v>98</v>
      </c>
      <c r="W29" s="1045"/>
      <c r="X29" s="1045"/>
      <c r="Y29" s="1045"/>
      <c r="Z29" s="1045"/>
      <c r="AA29" s="1045" t="s">
        <v>542</v>
      </c>
      <c r="AB29" s="1045"/>
      <c r="AC29" s="1045"/>
      <c r="AD29" s="1045"/>
      <c r="AE29" s="1046"/>
      <c r="AF29" s="1022" t="s">
        <v>542</v>
      </c>
      <c r="AG29" s="1023"/>
      <c r="AH29" s="1023"/>
      <c r="AI29" s="1023"/>
      <c r="AJ29" s="1024"/>
      <c r="AK29" s="983">
        <v>29</v>
      </c>
      <c r="AL29" s="974"/>
      <c r="AM29" s="974"/>
      <c r="AN29" s="974"/>
      <c r="AO29" s="974"/>
      <c r="AP29" s="974" t="s">
        <v>542</v>
      </c>
      <c r="AQ29" s="974"/>
      <c r="AR29" s="974"/>
      <c r="AS29" s="974"/>
      <c r="AT29" s="974"/>
      <c r="AU29" s="974" t="s">
        <v>542</v>
      </c>
      <c r="AV29" s="974"/>
      <c r="AW29" s="974"/>
      <c r="AX29" s="974"/>
      <c r="AY29" s="974"/>
      <c r="AZ29" s="1043" t="s">
        <v>542</v>
      </c>
      <c r="BA29" s="1043"/>
      <c r="BB29" s="1043"/>
      <c r="BC29" s="1043"/>
      <c r="BD29" s="1043"/>
      <c r="BE29" s="1033"/>
      <c r="BF29" s="1033"/>
      <c r="BG29" s="1033"/>
      <c r="BH29" s="1033"/>
      <c r="BI29" s="1034"/>
      <c r="BJ29" s="205"/>
      <c r="BK29" s="205"/>
      <c r="BL29" s="205"/>
      <c r="BM29" s="205"/>
      <c r="BN29" s="205"/>
      <c r="BO29" s="218"/>
      <c r="BP29" s="218"/>
      <c r="BQ29" s="215">
        <v>23</v>
      </c>
      <c r="BR29" s="216"/>
      <c r="BS29" s="1017"/>
      <c r="BT29" s="1018"/>
      <c r="BU29" s="1018"/>
      <c r="BV29" s="1018"/>
      <c r="BW29" s="1018"/>
      <c r="BX29" s="1018"/>
      <c r="BY29" s="1018"/>
      <c r="BZ29" s="1018"/>
      <c r="CA29" s="1018"/>
      <c r="CB29" s="1018"/>
      <c r="CC29" s="1018"/>
      <c r="CD29" s="1018"/>
      <c r="CE29" s="1018"/>
      <c r="CF29" s="1018"/>
      <c r="CG29" s="1019"/>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199"/>
    </row>
    <row r="30" spans="1:131" s="200" customFormat="1" ht="26.25" customHeight="1" x14ac:dyDescent="0.15">
      <c r="A30" s="219">
        <v>3</v>
      </c>
      <c r="B30" s="1038" t="s">
        <v>382</v>
      </c>
      <c r="C30" s="1039"/>
      <c r="D30" s="1039"/>
      <c r="E30" s="1039"/>
      <c r="F30" s="1039"/>
      <c r="G30" s="1039"/>
      <c r="H30" s="1039"/>
      <c r="I30" s="1039"/>
      <c r="J30" s="1039"/>
      <c r="K30" s="1039"/>
      <c r="L30" s="1039"/>
      <c r="M30" s="1039"/>
      <c r="N30" s="1039"/>
      <c r="O30" s="1039"/>
      <c r="P30" s="1040"/>
      <c r="Q30" s="1044">
        <v>224</v>
      </c>
      <c r="R30" s="1045"/>
      <c r="S30" s="1045"/>
      <c r="T30" s="1045"/>
      <c r="U30" s="1045"/>
      <c r="V30" s="1045">
        <v>224</v>
      </c>
      <c r="W30" s="1045"/>
      <c r="X30" s="1045"/>
      <c r="Y30" s="1045"/>
      <c r="Z30" s="1045"/>
      <c r="AA30" s="1045" t="s">
        <v>542</v>
      </c>
      <c r="AB30" s="1045"/>
      <c r="AC30" s="1045"/>
      <c r="AD30" s="1045"/>
      <c r="AE30" s="1046"/>
      <c r="AF30" s="1022" t="s">
        <v>542</v>
      </c>
      <c r="AG30" s="1023"/>
      <c r="AH30" s="1023"/>
      <c r="AI30" s="1023"/>
      <c r="AJ30" s="1024"/>
      <c r="AK30" s="983">
        <v>155</v>
      </c>
      <c r="AL30" s="974"/>
      <c r="AM30" s="974"/>
      <c r="AN30" s="974"/>
      <c r="AO30" s="974"/>
      <c r="AP30" s="974" t="s">
        <v>542</v>
      </c>
      <c r="AQ30" s="974"/>
      <c r="AR30" s="974"/>
      <c r="AS30" s="974"/>
      <c r="AT30" s="974"/>
      <c r="AU30" s="974" t="s">
        <v>542</v>
      </c>
      <c r="AV30" s="974"/>
      <c r="AW30" s="974"/>
      <c r="AX30" s="974"/>
      <c r="AY30" s="974"/>
      <c r="AZ30" s="1043" t="s">
        <v>542</v>
      </c>
      <c r="BA30" s="1043"/>
      <c r="BB30" s="1043"/>
      <c r="BC30" s="1043"/>
      <c r="BD30" s="1043"/>
      <c r="BE30" s="1033"/>
      <c r="BF30" s="1033"/>
      <c r="BG30" s="1033"/>
      <c r="BH30" s="1033"/>
      <c r="BI30" s="1034"/>
      <c r="BJ30" s="205"/>
      <c r="BK30" s="205"/>
      <c r="BL30" s="205"/>
      <c r="BM30" s="205"/>
      <c r="BN30" s="205"/>
      <c r="BO30" s="218"/>
      <c r="BP30" s="218"/>
      <c r="BQ30" s="215">
        <v>24</v>
      </c>
      <c r="BR30" s="216"/>
      <c r="BS30" s="1017"/>
      <c r="BT30" s="1018"/>
      <c r="BU30" s="1018"/>
      <c r="BV30" s="1018"/>
      <c r="BW30" s="1018"/>
      <c r="BX30" s="1018"/>
      <c r="BY30" s="1018"/>
      <c r="BZ30" s="1018"/>
      <c r="CA30" s="1018"/>
      <c r="CB30" s="1018"/>
      <c r="CC30" s="1018"/>
      <c r="CD30" s="1018"/>
      <c r="CE30" s="1018"/>
      <c r="CF30" s="1018"/>
      <c r="CG30" s="1019"/>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199"/>
    </row>
    <row r="31" spans="1:131" s="200" customFormat="1" ht="26.25" customHeight="1" x14ac:dyDescent="0.15">
      <c r="A31" s="219">
        <v>4</v>
      </c>
      <c r="B31" s="1038" t="s">
        <v>383</v>
      </c>
      <c r="C31" s="1039"/>
      <c r="D31" s="1039"/>
      <c r="E31" s="1039"/>
      <c r="F31" s="1039"/>
      <c r="G31" s="1039"/>
      <c r="H31" s="1039"/>
      <c r="I31" s="1039"/>
      <c r="J31" s="1039"/>
      <c r="K31" s="1039"/>
      <c r="L31" s="1039"/>
      <c r="M31" s="1039"/>
      <c r="N31" s="1039"/>
      <c r="O31" s="1039"/>
      <c r="P31" s="1040"/>
      <c r="Q31" s="1044">
        <f>936</f>
        <v>936</v>
      </c>
      <c r="R31" s="1045"/>
      <c r="S31" s="1045"/>
      <c r="T31" s="1045"/>
      <c r="U31" s="1045"/>
      <c r="V31" s="1045">
        <v>918</v>
      </c>
      <c r="W31" s="1045"/>
      <c r="X31" s="1045"/>
      <c r="Y31" s="1045"/>
      <c r="Z31" s="1045"/>
      <c r="AA31" s="1045">
        <f>Q31-V31</f>
        <v>18</v>
      </c>
      <c r="AB31" s="1045"/>
      <c r="AC31" s="1045"/>
      <c r="AD31" s="1045"/>
      <c r="AE31" s="1046"/>
      <c r="AF31" s="1022">
        <v>18</v>
      </c>
      <c r="AG31" s="1023"/>
      <c r="AH31" s="1023"/>
      <c r="AI31" s="1023"/>
      <c r="AJ31" s="1024"/>
      <c r="AK31" s="983">
        <v>144</v>
      </c>
      <c r="AL31" s="974"/>
      <c r="AM31" s="974"/>
      <c r="AN31" s="974"/>
      <c r="AO31" s="974"/>
      <c r="AP31" s="974" t="s">
        <v>542</v>
      </c>
      <c r="AQ31" s="974"/>
      <c r="AR31" s="974"/>
      <c r="AS31" s="974"/>
      <c r="AT31" s="974"/>
      <c r="AU31" s="974" t="s">
        <v>542</v>
      </c>
      <c r="AV31" s="974"/>
      <c r="AW31" s="974"/>
      <c r="AX31" s="974"/>
      <c r="AY31" s="974"/>
      <c r="AZ31" s="1043" t="s">
        <v>542</v>
      </c>
      <c r="BA31" s="1043"/>
      <c r="BB31" s="1043"/>
      <c r="BC31" s="1043"/>
      <c r="BD31" s="1043"/>
      <c r="BE31" s="1033"/>
      <c r="BF31" s="1033"/>
      <c r="BG31" s="1033"/>
      <c r="BH31" s="1033"/>
      <c r="BI31" s="1034"/>
      <c r="BJ31" s="205"/>
      <c r="BK31" s="205"/>
      <c r="BL31" s="205"/>
      <c r="BM31" s="205"/>
      <c r="BN31" s="205"/>
      <c r="BO31" s="218"/>
      <c r="BP31" s="218"/>
      <c r="BQ31" s="215">
        <v>25</v>
      </c>
      <c r="BR31" s="216"/>
      <c r="BS31" s="1017"/>
      <c r="BT31" s="1018"/>
      <c r="BU31" s="1018"/>
      <c r="BV31" s="1018"/>
      <c r="BW31" s="1018"/>
      <c r="BX31" s="1018"/>
      <c r="BY31" s="1018"/>
      <c r="BZ31" s="1018"/>
      <c r="CA31" s="1018"/>
      <c r="CB31" s="1018"/>
      <c r="CC31" s="1018"/>
      <c r="CD31" s="1018"/>
      <c r="CE31" s="1018"/>
      <c r="CF31" s="1018"/>
      <c r="CG31" s="1019"/>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199"/>
    </row>
    <row r="32" spans="1:131" s="200" customFormat="1" ht="26.25" customHeight="1" x14ac:dyDescent="0.15">
      <c r="A32" s="219">
        <v>5</v>
      </c>
      <c r="B32" s="1038" t="s">
        <v>384</v>
      </c>
      <c r="C32" s="1039"/>
      <c r="D32" s="1039"/>
      <c r="E32" s="1039"/>
      <c r="F32" s="1039"/>
      <c r="G32" s="1039"/>
      <c r="H32" s="1039"/>
      <c r="I32" s="1039"/>
      <c r="J32" s="1039"/>
      <c r="K32" s="1039"/>
      <c r="L32" s="1039"/>
      <c r="M32" s="1039"/>
      <c r="N32" s="1039"/>
      <c r="O32" s="1039"/>
      <c r="P32" s="1040"/>
      <c r="Q32" s="1044">
        <v>125</v>
      </c>
      <c r="R32" s="1045"/>
      <c r="S32" s="1045"/>
      <c r="T32" s="1045"/>
      <c r="U32" s="1045"/>
      <c r="V32" s="1045">
        <v>124</v>
      </c>
      <c r="W32" s="1045"/>
      <c r="X32" s="1045"/>
      <c r="Y32" s="1045"/>
      <c r="Z32" s="1045"/>
      <c r="AA32" s="1045">
        <v>1</v>
      </c>
      <c r="AB32" s="1045"/>
      <c r="AC32" s="1045"/>
      <c r="AD32" s="1045"/>
      <c r="AE32" s="1046"/>
      <c r="AF32" s="1022">
        <v>130</v>
      </c>
      <c r="AG32" s="1023"/>
      <c r="AH32" s="1023"/>
      <c r="AI32" s="1023"/>
      <c r="AJ32" s="1024"/>
      <c r="AK32" s="983">
        <v>6</v>
      </c>
      <c r="AL32" s="974"/>
      <c r="AM32" s="974"/>
      <c r="AN32" s="974"/>
      <c r="AO32" s="974"/>
      <c r="AP32" s="974">
        <v>389</v>
      </c>
      <c r="AQ32" s="974"/>
      <c r="AR32" s="974"/>
      <c r="AS32" s="974"/>
      <c r="AT32" s="974"/>
      <c r="AU32" s="974" t="s">
        <v>542</v>
      </c>
      <c r="AV32" s="974"/>
      <c r="AW32" s="974"/>
      <c r="AX32" s="974"/>
      <c r="AY32" s="974"/>
      <c r="AZ32" s="1043" t="s">
        <v>542</v>
      </c>
      <c r="BA32" s="1043"/>
      <c r="BB32" s="1043"/>
      <c r="BC32" s="1043"/>
      <c r="BD32" s="1043"/>
      <c r="BE32" s="1033" t="s">
        <v>385</v>
      </c>
      <c r="BF32" s="1033"/>
      <c r="BG32" s="1033"/>
      <c r="BH32" s="1033"/>
      <c r="BI32" s="1034"/>
      <c r="BJ32" s="205"/>
      <c r="BK32" s="205"/>
      <c r="BL32" s="205"/>
      <c r="BM32" s="205"/>
      <c r="BN32" s="205"/>
      <c r="BO32" s="218"/>
      <c r="BP32" s="218"/>
      <c r="BQ32" s="215">
        <v>26</v>
      </c>
      <c r="BR32" s="216"/>
      <c r="BS32" s="1017"/>
      <c r="BT32" s="1018"/>
      <c r="BU32" s="1018"/>
      <c r="BV32" s="1018"/>
      <c r="BW32" s="1018"/>
      <c r="BX32" s="1018"/>
      <c r="BY32" s="1018"/>
      <c r="BZ32" s="1018"/>
      <c r="CA32" s="1018"/>
      <c r="CB32" s="1018"/>
      <c r="CC32" s="1018"/>
      <c r="CD32" s="1018"/>
      <c r="CE32" s="1018"/>
      <c r="CF32" s="1018"/>
      <c r="CG32" s="1019"/>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199"/>
    </row>
    <row r="33" spans="1:131" s="200" customFormat="1" ht="26.25" customHeight="1" x14ac:dyDescent="0.15">
      <c r="A33" s="219">
        <v>6</v>
      </c>
      <c r="B33" s="1038" t="s">
        <v>386</v>
      </c>
      <c r="C33" s="1039"/>
      <c r="D33" s="1039"/>
      <c r="E33" s="1039"/>
      <c r="F33" s="1039"/>
      <c r="G33" s="1039"/>
      <c r="H33" s="1039"/>
      <c r="I33" s="1039"/>
      <c r="J33" s="1039"/>
      <c r="K33" s="1039"/>
      <c r="L33" s="1039"/>
      <c r="M33" s="1039"/>
      <c r="N33" s="1039"/>
      <c r="O33" s="1039"/>
      <c r="P33" s="1040"/>
      <c r="Q33" s="1044">
        <v>126</v>
      </c>
      <c r="R33" s="1045"/>
      <c r="S33" s="1045"/>
      <c r="T33" s="1045"/>
      <c r="U33" s="1045"/>
      <c r="V33" s="1045">
        <v>126</v>
      </c>
      <c r="W33" s="1045"/>
      <c r="X33" s="1045"/>
      <c r="Y33" s="1045"/>
      <c r="Z33" s="1045"/>
      <c r="AA33" s="1045" t="s">
        <v>543</v>
      </c>
      <c r="AB33" s="1045"/>
      <c r="AC33" s="1045"/>
      <c r="AD33" s="1045"/>
      <c r="AE33" s="1046"/>
      <c r="AF33" s="1022" t="s">
        <v>542</v>
      </c>
      <c r="AG33" s="1023"/>
      <c r="AH33" s="1023"/>
      <c r="AI33" s="1023"/>
      <c r="AJ33" s="1024"/>
      <c r="AK33" s="983">
        <v>67</v>
      </c>
      <c r="AL33" s="974"/>
      <c r="AM33" s="974"/>
      <c r="AN33" s="974"/>
      <c r="AO33" s="974"/>
      <c r="AP33" s="974">
        <v>297</v>
      </c>
      <c r="AQ33" s="974"/>
      <c r="AR33" s="974"/>
      <c r="AS33" s="974"/>
      <c r="AT33" s="974"/>
      <c r="AU33" s="974">
        <v>239</v>
      </c>
      <c r="AV33" s="974"/>
      <c r="AW33" s="974"/>
      <c r="AX33" s="974"/>
      <c r="AY33" s="974"/>
      <c r="AZ33" s="1043" t="s">
        <v>542</v>
      </c>
      <c r="BA33" s="1043"/>
      <c r="BB33" s="1043"/>
      <c r="BC33" s="1043"/>
      <c r="BD33" s="1043"/>
      <c r="BE33" s="1033" t="s">
        <v>387</v>
      </c>
      <c r="BF33" s="1033"/>
      <c r="BG33" s="1033"/>
      <c r="BH33" s="1033"/>
      <c r="BI33" s="1034"/>
      <c r="BJ33" s="205"/>
      <c r="BK33" s="205"/>
      <c r="BL33" s="205"/>
      <c r="BM33" s="205"/>
      <c r="BN33" s="205"/>
      <c r="BO33" s="218"/>
      <c r="BP33" s="218"/>
      <c r="BQ33" s="215">
        <v>27</v>
      </c>
      <c r="BR33" s="216"/>
      <c r="BS33" s="1017"/>
      <c r="BT33" s="1018"/>
      <c r="BU33" s="1018"/>
      <c r="BV33" s="1018"/>
      <c r="BW33" s="1018"/>
      <c r="BX33" s="1018"/>
      <c r="BY33" s="1018"/>
      <c r="BZ33" s="1018"/>
      <c r="CA33" s="1018"/>
      <c r="CB33" s="1018"/>
      <c r="CC33" s="1018"/>
      <c r="CD33" s="1018"/>
      <c r="CE33" s="1018"/>
      <c r="CF33" s="1018"/>
      <c r="CG33" s="1019"/>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199"/>
    </row>
    <row r="34" spans="1:131" s="200" customFormat="1" ht="26.25" customHeight="1" x14ac:dyDescent="0.15">
      <c r="A34" s="219">
        <v>7</v>
      </c>
      <c r="B34" s="1038"/>
      <c r="C34" s="1039"/>
      <c r="D34" s="1039"/>
      <c r="E34" s="1039"/>
      <c r="F34" s="1039"/>
      <c r="G34" s="1039"/>
      <c r="H34" s="1039"/>
      <c r="I34" s="1039"/>
      <c r="J34" s="1039"/>
      <c r="K34" s="1039"/>
      <c r="L34" s="1039"/>
      <c r="M34" s="1039"/>
      <c r="N34" s="1039"/>
      <c r="O34" s="1039"/>
      <c r="P34" s="1040"/>
      <c r="Q34" s="1044"/>
      <c r="R34" s="1045"/>
      <c r="S34" s="1045"/>
      <c r="T34" s="1045"/>
      <c r="U34" s="1045"/>
      <c r="V34" s="1045"/>
      <c r="W34" s="1045"/>
      <c r="X34" s="1045"/>
      <c r="Y34" s="1045"/>
      <c r="Z34" s="1045"/>
      <c r="AA34" s="1045"/>
      <c r="AB34" s="1045"/>
      <c r="AC34" s="1045"/>
      <c r="AD34" s="1045"/>
      <c r="AE34" s="1046"/>
      <c r="AF34" s="1022"/>
      <c r="AG34" s="1023"/>
      <c r="AH34" s="1023"/>
      <c r="AI34" s="1023"/>
      <c r="AJ34" s="1024"/>
      <c r="AK34" s="983"/>
      <c r="AL34" s="974"/>
      <c r="AM34" s="974"/>
      <c r="AN34" s="974"/>
      <c r="AO34" s="974"/>
      <c r="AP34" s="974"/>
      <c r="AQ34" s="974"/>
      <c r="AR34" s="974"/>
      <c r="AS34" s="974"/>
      <c r="AT34" s="974"/>
      <c r="AU34" s="974"/>
      <c r="AV34" s="974"/>
      <c r="AW34" s="974"/>
      <c r="AX34" s="974"/>
      <c r="AY34" s="974"/>
      <c r="AZ34" s="1043"/>
      <c r="BA34" s="1043"/>
      <c r="BB34" s="1043"/>
      <c r="BC34" s="1043"/>
      <c r="BD34" s="1043"/>
      <c r="BE34" s="1033"/>
      <c r="BF34" s="1033"/>
      <c r="BG34" s="1033"/>
      <c r="BH34" s="1033"/>
      <c r="BI34" s="1034"/>
      <c r="BJ34" s="205"/>
      <c r="BK34" s="205"/>
      <c r="BL34" s="205"/>
      <c r="BM34" s="205"/>
      <c r="BN34" s="205"/>
      <c r="BO34" s="218"/>
      <c r="BP34" s="218"/>
      <c r="BQ34" s="215">
        <v>28</v>
      </c>
      <c r="BR34" s="216"/>
      <c r="BS34" s="1017"/>
      <c r="BT34" s="1018"/>
      <c r="BU34" s="1018"/>
      <c r="BV34" s="1018"/>
      <c r="BW34" s="1018"/>
      <c r="BX34" s="1018"/>
      <c r="BY34" s="1018"/>
      <c r="BZ34" s="1018"/>
      <c r="CA34" s="1018"/>
      <c r="CB34" s="1018"/>
      <c r="CC34" s="1018"/>
      <c r="CD34" s="1018"/>
      <c r="CE34" s="1018"/>
      <c r="CF34" s="1018"/>
      <c r="CG34" s="1019"/>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199"/>
    </row>
    <row r="35" spans="1:131" s="200" customFormat="1" ht="26.25" customHeight="1" x14ac:dyDescent="0.15">
      <c r="A35" s="219">
        <v>8</v>
      </c>
      <c r="B35" s="1038"/>
      <c r="C35" s="1039"/>
      <c r="D35" s="1039"/>
      <c r="E35" s="1039"/>
      <c r="F35" s="1039"/>
      <c r="G35" s="1039"/>
      <c r="H35" s="1039"/>
      <c r="I35" s="1039"/>
      <c r="J35" s="1039"/>
      <c r="K35" s="1039"/>
      <c r="L35" s="1039"/>
      <c r="M35" s="1039"/>
      <c r="N35" s="1039"/>
      <c r="O35" s="1039"/>
      <c r="P35" s="1040"/>
      <c r="Q35" s="1044"/>
      <c r="R35" s="1045"/>
      <c r="S35" s="1045"/>
      <c r="T35" s="1045"/>
      <c r="U35" s="1045"/>
      <c r="V35" s="1045"/>
      <c r="W35" s="1045"/>
      <c r="X35" s="1045"/>
      <c r="Y35" s="1045"/>
      <c r="Z35" s="1045"/>
      <c r="AA35" s="1045"/>
      <c r="AB35" s="1045"/>
      <c r="AC35" s="1045"/>
      <c r="AD35" s="1045"/>
      <c r="AE35" s="1046"/>
      <c r="AF35" s="1022"/>
      <c r="AG35" s="1023"/>
      <c r="AH35" s="1023"/>
      <c r="AI35" s="1023"/>
      <c r="AJ35" s="1024"/>
      <c r="AK35" s="983"/>
      <c r="AL35" s="974"/>
      <c r="AM35" s="974"/>
      <c r="AN35" s="974"/>
      <c r="AO35" s="974"/>
      <c r="AP35" s="974"/>
      <c r="AQ35" s="974"/>
      <c r="AR35" s="974"/>
      <c r="AS35" s="974"/>
      <c r="AT35" s="974"/>
      <c r="AU35" s="974"/>
      <c r="AV35" s="974"/>
      <c r="AW35" s="974"/>
      <c r="AX35" s="974"/>
      <c r="AY35" s="974"/>
      <c r="AZ35" s="1043"/>
      <c r="BA35" s="1043"/>
      <c r="BB35" s="1043"/>
      <c r="BC35" s="1043"/>
      <c r="BD35" s="1043"/>
      <c r="BE35" s="1033"/>
      <c r="BF35" s="1033"/>
      <c r="BG35" s="1033"/>
      <c r="BH35" s="1033"/>
      <c r="BI35" s="1034"/>
      <c r="BJ35" s="205"/>
      <c r="BK35" s="205"/>
      <c r="BL35" s="205"/>
      <c r="BM35" s="205"/>
      <c r="BN35" s="205"/>
      <c r="BO35" s="218"/>
      <c r="BP35" s="218"/>
      <c r="BQ35" s="215">
        <v>29</v>
      </c>
      <c r="BR35" s="216"/>
      <c r="BS35" s="1017"/>
      <c r="BT35" s="1018"/>
      <c r="BU35" s="1018"/>
      <c r="BV35" s="1018"/>
      <c r="BW35" s="1018"/>
      <c r="BX35" s="1018"/>
      <c r="BY35" s="1018"/>
      <c r="BZ35" s="1018"/>
      <c r="CA35" s="1018"/>
      <c r="CB35" s="1018"/>
      <c r="CC35" s="1018"/>
      <c r="CD35" s="1018"/>
      <c r="CE35" s="1018"/>
      <c r="CF35" s="1018"/>
      <c r="CG35" s="1019"/>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199"/>
    </row>
    <row r="36" spans="1:131" s="200" customFormat="1" ht="26.25" customHeight="1" x14ac:dyDescent="0.15">
      <c r="A36" s="219">
        <v>9</v>
      </c>
      <c r="B36" s="1038"/>
      <c r="C36" s="1039"/>
      <c r="D36" s="1039"/>
      <c r="E36" s="1039"/>
      <c r="F36" s="1039"/>
      <c r="G36" s="1039"/>
      <c r="H36" s="1039"/>
      <c r="I36" s="1039"/>
      <c r="J36" s="1039"/>
      <c r="K36" s="1039"/>
      <c r="L36" s="1039"/>
      <c r="M36" s="1039"/>
      <c r="N36" s="1039"/>
      <c r="O36" s="1039"/>
      <c r="P36" s="1040"/>
      <c r="Q36" s="1044"/>
      <c r="R36" s="1045"/>
      <c r="S36" s="1045"/>
      <c r="T36" s="1045"/>
      <c r="U36" s="1045"/>
      <c r="V36" s="1045"/>
      <c r="W36" s="1045"/>
      <c r="X36" s="1045"/>
      <c r="Y36" s="1045"/>
      <c r="Z36" s="1045"/>
      <c r="AA36" s="1045"/>
      <c r="AB36" s="1045"/>
      <c r="AC36" s="1045"/>
      <c r="AD36" s="1045"/>
      <c r="AE36" s="1046"/>
      <c r="AF36" s="1022"/>
      <c r="AG36" s="1023"/>
      <c r="AH36" s="1023"/>
      <c r="AI36" s="1023"/>
      <c r="AJ36" s="1024"/>
      <c r="AK36" s="983"/>
      <c r="AL36" s="974"/>
      <c r="AM36" s="974"/>
      <c r="AN36" s="974"/>
      <c r="AO36" s="974"/>
      <c r="AP36" s="974"/>
      <c r="AQ36" s="974"/>
      <c r="AR36" s="974"/>
      <c r="AS36" s="974"/>
      <c r="AT36" s="974"/>
      <c r="AU36" s="974"/>
      <c r="AV36" s="974"/>
      <c r="AW36" s="974"/>
      <c r="AX36" s="974"/>
      <c r="AY36" s="974"/>
      <c r="AZ36" s="1043"/>
      <c r="BA36" s="1043"/>
      <c r="BB36" s="1043"/>
      <c r="BC36" s="1043"/>
      <c r="BD36" s="1043"/>
      <c r="BE36" s="1033"/>
      <c r="BF36" s="1033"/>
      <c r="BG36" s="1033"/>
      <c r="BH36" s="1033"/>
      <c r="BI36" s="1034"/>
      <c r="BJ36" s="205"/>
      <c r="BK36" s="205"/>
      <c r="BL36" s="205"/>
      <c r="BM36" s="205"/>
      <c r="BN36" s="205"/>
      <c r="BO36" s="218"/>
      <c r="BP36" s="218"/>
      <c r="BQ36" s="215">
        <v>30</v>
      </c>
      <c r="BR36" s="216"/>
      <c r="BS36" s="1017"/>
      <c r="BT36" s="1018"/>
      <c r="BU36" s="1018"/>
      <c r="BV36" s="1018"/>
      <c r="BW36" s="1018"/>
      <c r="BX36" s="1018"/>
      <c r="BY36" s="1018"/>
      <c r="BZ36" s="1018"/>
      <c r="CA36" s="1018"/>
      <c r="CB36" s="1018"/>
      <c r="CC36" s="1018"/>
      <c r="CD36" s="1018"/>
      <c r="CE36" s="1018"/>
      <c r="CF36" s="1018"/>
      <c r="CG36" s="1019"/>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199"/>
    </row>
    <row r="37" spans="1:131" s="200" customFormat="1" ht="26.25" customHeight="1" x14ac:dyDescent="0.15">
      <c r="A37" s="219">
        <v>10</v>
      </c>
      <c r="B37" s="1038"/>
      <c r="C37" s="1039"/>
      <c r="D37" s="1039"/>
      <c r="E37" s="1039"/>
      <c r="F37" s="1039"/>
      <c r="G37" s="1039"/>
      <c r="H37" s="1039"/>
      <c r="I37" s="1039"/>
      <c r="J37" s="1039"/>
      <c r="K37" s="1039"/>
      <c r="L37" s="1039"/>
      <c r="M37" s="1039"/>
      <c r="N37" s="1039"/>
      <c r="O37" s="1039"/>
      <c r="P37" s="1040"/>
      <c r="Q37" s="1044"/>
      <c r="R37" s="1045"/>
      <c r="S37" s="1045"/>
      <c r="T37" s="1045"/>
      <c r="U37" s="1045"/>
      <c r="V37" s="1045"/>
      <c r="W37" s="1045"/>
      <c r="X37" s="1045"/>
      <c r="Y37" s="1045"/>
      <c r="Z37" s="1045"/>
      <c r="AA37" s="1045"/>
      <c r="AB37" s="1045"/>
      <c r="AC37" s="1045"/>
      <c r="AD37" s="1045"/>
      <c r="AE37" s="1046"/>
      <c r="AF37" s="1022"/>
      <c r="AG37" s="1023"/>
      <c r="AH37" s="1023"/>
      <c r="AI37" s="1023"/>
      <c r="AJ37" s="1024"/>
      <c r="AK37" s="983"/>
      <c r="AL37" s="974"/>
      <c r="AM37" s="974"/>
      <c r="AN37" s="974"/>
      <c r="AO37" s="974"/>
      <c r="AP37" s="974"/>
      <c r="AQ37" s="974"/>
      <c r="AR37" s="974"/>
      <c r="AS37" s="974"/>
      <c r="AT37" s="974"/>
      <c r="AU37" s="974"/>
      <c r="AV37" s="974"/>
      <c r="AW37" s="974"/>
      <c r="AX37" s="974"/>
      <c r="AY37" s="974"/>
      <c r="AZ37" s="1043"/>
      <c r="BA37" s="1043"/>
      <c r="BB37" s="1043"/>
      <c r="BC37" s="1043"/>
      <c r="BD37" s="1043"/>
      <c r="BE37" s="1033"/>
      <c r="BF37" s="1033"/>
      <c r="BG37" s="1033"/>
      <c r="BH37" s="1033"/>
      <c r="BI37" s="1034"/>
      <c r="BJ37" s="205"/>
      <c r="BK37" s="205"/>
      <c r="BL37" s="205"/>
      <c r="BM37" s="205"/>
      <c r="BN37" s="205"/>
      <c r="BO37" s="218"/>
      <c r="BP37" s="218"/>
      <c r="BQ37" s="215">
        <v>31</v>
      </c>
      <c r="BR37" s="216"/>
      <c r="BS37" s="1017"/>
      <c r="BT37" s="1018"/>
      <c r="BU37" s="1018"/>
      <c r="BV37" s="1018"/>
      <c r="BW37" s="1018"/>
      <c r="BX37" s="1018"/>
      <c r="BY37" s="1018"/>
      <c r="BZ37" s="1018"/>
      <c r="CA37" s="1018"/>
      <c r="CB37" s="1018"/>
      <c r="CC37" s="1018"/>
      <c r="CD37" s="1018"/>
      <c r="CE37" s="1018"/>
      <c r="CF37" s="1018"/>
      <c r="CG37" s="1019"/>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199"/>
    </row>
    <row r="38" spans="1:131" s="200" customFormat="1" ht="26.25" customHeight="1" x14ac:dyDescent="0.15">
      <c r="A38" s="219">
        <v>11</v>
      </c>
      <c r="B38" s="1038"/>
      <c r="C38" s="1039"/>
      <c r="D38" s="1039"/>
      <c r="E38" s="1039"/>
      <c r="F38" s="1039"/>
      <c r="G38" s="1039"/>
      <c r="H38" s="1039"/>
      <c r="I38" s="1039"/>
      <c r="J38" s="1039"/>
      <c r="K38" s="1039"/>
      <c r="L38" s="1039"/>
      <c r="M38" s="1039"/>
      <c r="N38" s="1039"/>
      <c r="O38" s="1039"/>
      <c r="P38" s="1040"/>
      <c r="Q38" s="1044"/>
      <c r="R38" s="1045"/>
      <c r="S38" s="1045"/>
      <c r="T38" s="1045"/>
      <c r="U38" s="1045"/>
      <c r="V38" s="1045"/>
      <c r="W38" s="1045"/>
      <c r="X38" s="1045"/>
      <c r="Y38" s="1045"/>
      <c r="Z38" s="1045"/>
      <c r="AA38" s="1045"/>
      <c r="AB38" s="1045"/>
      <c r="AC38" s="1045"/>
      <c r="AD38" s="1045"/>
      <c r="AE38" s="1046"/>
      <c r="AF38" s="1022"/>
      <c r="AG38" s="1023"/>
      <c r="AH38" s="1023"/>
      <c r="AI38" s="1023"/>
      <c r="AJ38" s="1024"/>
      <c r="AK38" s="983"/>
      <c r="AL38" s="974"/>
      <c r="AM38" s="974"/>
      <c r="AN38" s="974"/>
      <c r="AO38" s="974"/>
      <c r="AP38" s="974"/>
      <c r="AQ38" s="974"/>
      <c r="AR38" s="974"/>
      <c r="AS38" s="974"/>
      <c r="AT38" s="974"/>
      <c r="AU38" s="974"/>
      <c r="AV38" s="974"/>
      <c r="AW38" s="974"/>
      <c r="AX38" s="974"/>
      <c r="AY38" s="974"/>
      <c r="AZ38" s="1043"/>
      <c r="BA38" s="1043"/>
      <c r="BB38" s="1043"/>
      <c r="BC38" s="1043"/>
      <c r="BD38" s="1043"/>
      <c r="BE38" s="1033"/>
      <c r="BF38" s="1033"/>
      <c r="BG38" s="1033"/>
      <c r="BH38" s="1033"/>
      <c r="BI38" s="1034"/>
      <c r="BJ38" s="205"/>
      <c r="BK38" s="205"/>
      <c r="BL38" s="205"/>
      <c r="BM38" s="205"/>
      <c r="BN38" s="205"/>
      <c r="BO38" s="218"/>
      <c r="BP38" s="218"/>
      <c r="BQ38" s="215">
        <v>32</v>
      </c>
      <c r="BR38" s="216"/>
      <c r="BS38" s="1017"/>
      <c r="BT38" s="1018"/>
      <c r="BU38" s="1018"/>
      <c r="BV38" s="1018"/>
      <c r="BW38" s="1018"/>
      <c r="BX38" s="1018"/>
      <c r="BY38" s="1018"/>
      <c r="BZ38" s="1018"/>
      <c r="CA38" s="1018"/>
      <c r="CB38" s="1018"/>
      <c r="CC38" s="1018"/>
      <c r="CD38" s="1018"/>
      <c r="CE38" s="1018"/>
      <c r="CF38" s="1018"/>
      <c r="CG38" s="1019"/>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199"/>
    </row>
    <row r="39" spans="1:131" s="200" customFormat="1" ht="26.25" customHeight="1" x14ac:dyDescent="0.15">
      <c r="A39" s="219">
        <v>12</v>
      </c>
      <c r="B39" s="1038"/>
      <c r="C39" s="1039"/>
      <c r="D39" s="1039"/>
      <c r="E39" s="1039"/>
      <c r="F39" s="1039"/>
      <c r="G39" s="1039"/>
      <c r="H39" s="1039"/>
      <c r="I39" s="1039"/>
      <c r="J39" s="1039"/>
      <c r="K39" s="1039"/>
      <c r="L39" s="1039"/>
      <c r="M39" s="1039"/>
      <c r="N39" s="1039"/>
      <c r="O39" s="1039"/>
      <c r="P39" s="1040"/>
      <c r="Q39" s="1044"/>
      <c r="R39" s="1045"/>
      <c r="S39" s="1045"/>
      <c r="T39" s="1045"/>
      <c r="U39" s="1045"/>
      <c r="V39" s="1045"/>
      <c r="W39" s="1045"/>
      <c r="X39" s="1045"/>
      <c r="Y39" s="1045"/>
      <c r="Z39" s="1045"/>
      <c r="AA39" s="1045"/>
      <c r="AB39" s="1045"/>
      <c r="AC39" s="1045"/>
      <c r="AD39" s="1045"/>
      <c r="AE39" s="1046"/>
      <c r="AF39" s="1022"/>
      <c r="AG39" s="1023"/>
      <c r="AH39" s="1023"/>
      <c r="AI39" s="1023"/>
      <c r="AJ39" s="1024"/>
      <c r="AK39" s="983"/>
      <c r="AL39" s="974"/>
      <c r="AM39" s="974"/>
      <c r="AN39" s="974"/>
      <c r="AO39" s="974"/>
      <c r="AP39" s="974"/>
      <c r="AQ39" s="974"/>
      <c r="AR39" s="974"/>
      <c r="AS39" s="974"/>
      <c r="AT39" s="974"/>
      <c r="AU39" s="974"/>
      <c r="AV39" s="974"/>
      <c r="AW39" s="974"/>
      <c r="AX39" s="974"/>
      <c r="AY39" s="974"/>
      <c r="AZ39" s="1043"/>
      <c r="BA39" s="1043"/>
      <c r="BB39" s="1043"/>
      <c r="BC39" s="1043"/>
      <c r="BD39" s="1043"/>
      <c r="BE39" s="1033"/>
      <c r="BF39" s="1033"/>
      <c r="BG39" s="1033"/>
      <c r="BH39" s="1033"/>
      <c r="BI39" s="1034"/>
      <c r="BJ39" s="205"/>
      <c r="BK39" s="205"/>
      <c r="BL39" s="205"/>
      <c r="BM39" s="205"/>
      <c r="BN39" s="205"/>
      <c r="BO39" s="218"/>
      <c r="BP39" s="218"/>
      <c r="BQ39" s="215">
        <v>33</v>
      </c>
      <c r="BR39" s="216"/>
      <c r="BS39" s="1017"/>
      <c r="BT39" s="1018"/>
      <c r="BU39" s="1018"/>
      <c r="BV39" s="1018"/>
      <c r="BW39" s="1018"/>
      <c r="BX39" s="1018"/>
      <c r="BY39" s="1018"/>
      <c r="BZ39" s="1018"/>
      <c r="CA39" s="1018"/>
      <c r="CB39" s="1018"/>
      <c r="CC39" s="1018"/>
      <c r="CD39" s="1018"/>
      <c r="CE39" s="1018"/>
      <c r="CF39" s="1018"/>
      <c r="CG39" s="1019"/>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199"/>
    </row>
    <row r="40" spans="1:131" s="200" customFormat="1" ht="26.25" customHeight="1" x14ac:dyDescent="0.15">
      <c r="A40" s="214">
        <v>13</v>
      </c>
      <c r="B40" s="1038"/>
      <c r="C40" s="1039"/>
      <c r="D40" s="1039"/>
      <c r="E40" s="1039"/>
      <c r="F40" s="1039"/>
      <c r="G40" s="1039"/>
      <c r="H40" s="1039"/>
      <c r="I40" s="1039"/>
      <c r="J40" s="1039"/>
      <c r="K40" s="1039"/>
      <c r="L40" s="1039"/>
      <c r="M40" s="1039"/>
      <c r="N40" s="1039"/>
      <c r="O40" s="1039"/>
      <c r="P40" s="1040"/>
      <c r="Q40" s="1044"/>
      <c r="R40" s="1045"/>
      <c r="S40" s="1045"/>
      <c r="T40" s="1045"/>
      <c r="U40" s="1045"/>
      <c r="V40" s="1045"/>
      <c r="W40" s="1045"/>
      <c r="X40" s="1045"/>
      <c r="Y40" s="1045"/>
      <c r="Z40" s="1045"/>
      <c r="AA40" s="1045"/>
      <c r="AB40" s="1045"/>
      <c r="AC40" s="1045"/>
      <c r="AD40" s="1045"/>
      <c r="AE40" s="1046"/>
      <c r="AF40" s="1022"/>
      <c r="AG40" s="1023"/>
      <c r="AH40" s="1023"/>
      <c r="AI40" s="1023"/>
      <c r="AJ40" s="1024"/>
      <c r="AK40" s="983"/>
      <c r="AL40" s="974"/>
      <c r="AM40" s="974"/>
      <c r="AN40" s="974"/>
      <c r="AO40" s="974"/>
      <c r="AP40" s="974"/>
      <c r="AQ40" s="974"/>
      <c r="AR40" s="974"/>
      <c r="AS40" s="974"/>
      <c r="AT40" s="974"/>
      <c r="AU40" s="974"/>
      <c r="AV40" s="974"/>
      <c r="AW40" s="974"/>
      <c r="AX40" s="974"/>
      <c r="AY40" s="974"/>
      <c r="AZ40" s="1043"/>
      <c r="BA40" s="1043"/>
      <c r="BB40" s="1043"/>
      <c r="BC40" s="1043"/>
      <c r="BD40" s="1043"/>
      <c r="BE40" s="1033"/>
      <c r="BF40" s="1033"/>
      <c r="BG40" s="1033"/>
      <c r="BH40" s="1033"/>
      <c r="BI40" s="1034"/>
      <c r="BJ40" s="205"/>
      <c r="BK40" s="205"/>
      <c r="BL40" s="205"/>
      <c r="BM40" s="205"/>
      <c r="BN40" s="205"/>
      <c r="BO40" s="218"/>
      <c r="BP40" s="218"/>
      <c r="BQ40" s="215">
        <v>34</v>
      </c>
      <c r="BR40" s="216"/>
      <c r="BS40" s="1017"/>
      <c r="BT40" s="1018"/>
      <c r="BU40" s="1018"/>
      <c r="BV40" s="1018"/>
      <c r="BW40" s="1018"/>
      <c r="BX40" s="1018"/>
      <c r="BY40" s="1018"/>
      <c r="BZ40" s="1018"/>
      <c r="CA40" s="1018"/>
      <c r="CB40" s="1018"/>
      <c r="CC40" s="1018"/>
      <c r="CD40" s="1018"/>
      <c r="CE40" s="1018"/>
      <c r="CF40" s="1018"/>
      <c r="CG40" s="1019"/>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199"/>
    </row>
    <row r="41" spans="1:131" s="200" customFormat="1" ht="26.25" customHeight="1" x14ac:dyDescent="0.15">
      <c r="A41" s="214">
        <v>14</v>
      </c>
      <c r="B41" s="1038"/>
      <c r="C41" s="1039"/>
      <c r="D41" s="1039"/>
      <c r="E41" s="1039"/>
      <c r="F41" s="1039"/>
      <c r="G41" s="1039"/>
      <c r="H41" s="1039"/>
      <c r="I41" s="1039"/>
      <c r="J41" s="1039"/>
      <c r="K41" s="1039"/>
      <c r="L41" s="1039"/>
      <c r="M41" s="1039"/>
      <c r="N41" s="1039"/>
      <c r="O41" s="1039"/>
      <c r="P41" s="1040"/>
      <c r="Q41" s="1044"/>
      <c r="R41" s="1045"/>
      <c r="S41" s="1045"/>
      <c r="T41" s="1045"/>
      <c r="U41" s="1045"/>
      <c r="V41" s="1045"/>
      <c r="W41" s="1045"/>
      <c r="X41" s="1045"/>
      <c r="Y41" s="1045"/>
      <c r="Z41" s="1045"/>
      <c r="AA41" s="1045"/>
      <c r="AB41" s="1045"/>
      <c r="AC41" s="1045"/>
      <c r="AD41" s="1045"/>
      <c r="AE41" s="1046"/>
      <c r="AF41" s="1022"/>
      <c r="AG41" s="1023"/>
      <c r="AH41" s="1023"/>
      <c r="AI41" s="1023"/>
      <c r="AJ41" s="1024"/>
      <c r="AK41" s="983"/>
      <c r="AL41" s="974"/>
      <c r="AM41" s="974"/>
      <c r="AN41" s="974"/>
      <c r="AO41" s="974"/>
      <c r="AP41" s="974"/>
      <c r="AQ41" s="974"/>
      <c r="AR41" s="974"/>
      <c r="AS41" s="974"/>
      <c r="AT41" s="974"/>
      <c r="AU41" s="974"/>
      <c r="AV41" s="974"/>
      <c r="AW41" s="974"/>
      <c r="AX41" s="974"/>
      <c r="AY41" s="974"/>
      <c r="AZ41" s="1043"/>
      <c r="BA41" s="1043"/>
      <c r="BB41" s="1043"/>
      <c r="BC41" s="1043"/>
      <c r="BD41" s="1043"/>
      <c r="BE41" s="1033"/>
      <c r="BF41" s="1033"/>
      <c r="BG41" s="1033"/>
      <c r="BH41" s="1033"/>
      <c r="BI41" s="1034"/>
      <c r="BJ41" s="205"/>
      <c r="BK41" s="205"/>
      <c r="BL41" s="205"/>
      <c r="BM41" s="205"/>
      <c r="BN41" s="205"/>
      <c r="BO41" s="218"/>
      <c r="BP41" s="218"/>
      <c r="BQ41" s="215">
        <v>35</v>
      </c>
      <c r="BR41" s="216"/>
      <c r="BS41" s="1017"/>
      <c r="BT41" s="1018"/>
      <c r="BU41" s="1018"/>
      <c r="BV41" s="1018"/>
      <c r="BW41" s="1018"/>
      <c r="BX41" s="1018"/>
      <c r="BY41" s="1018"/>
      <c r="BZ41" s="1018"/>
      <c r="CA41" s="1018"/>
      <c r="CB41" s="1018"/>
      <c r="CC41" s="1018"/>
      <c r="CD41" s="1018"/>
      <c r="CE41" s="1018"/>
      <c r="CF41" s="1018"/>
      <c r="CG41" s="1019"/>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199"/>
    </row>
    <row r="42" spans="1:131" s="200" customFormat="1" ht="26.25" customHeight="1" x14ac:dyDescent="0.15">
      <c r="A42" s="214">
        <v>15</v>
      </c>
      <c r="B42" s="1038"/>
      <c r="C42" s="1039"/>
      <c r="D42" s="1039"/>
      <c r="E42" s="1039"/>
      <c r="F42" s="1039"/>
      <c r="G42" s="1039"/>
      <c r="H42" s="1039"/>
      <c r="I42" s="1039"/>
      <c r="J42" s="1039"/>
      <c r="K42" s="1039"/>
      <c r="L42" s="1039"/>
      <c r="M42" s="1039"/>
      <c r="N42" s="1039"/>
      <c r="O42" s="1039"/>
      <c r="P42" s="1040"/>
      <c r="Q42" s="1044"/>
      <c r="R42" s="1045"/>
      <c r="S42" s="1045"/>
      <c r="T42" s="1045"/>
      <c r="U42" s="1045"/>
      <c r="V42" s="1045"/>
      <c r="W42" s="1045"/>
      <c r="X42" s="1045"/>
      <c r="Y42" s="1045"/>
      <c r="Z42" s="1045"/>
      <c r="AA42" s="1045"/>
      <c r="AB42" s="1045"/>
      <c r="AC42" s="1045"/>
      <c r="AD42" s="1045"/>
      <c r="AE42" s="1046"/>
      <c r="AF42" s="1022"/>
      <c r="AG42" s="1023"/>
      <c r="AH42" s="1023"/>
      <c r="AI42" s="1023"/>
      <c r="AJ42" s="1024"/>
      <c r="AK42" s="983"/>
      <c r="AL42" s="974"/>
      <c r="AM42" s="974"/>
      <c r="AN42" s="974"/>
      <c r="AO42" s="974"/>
      <c r="AP42" s="974"/>
      <c r="AQ42" s="974"/>
      <c r="AR42" s="974"/>
      <c r="AS42" s="974"/>
      <c r="AT42" s="974"/>
      <c r="AU42" s="974"/>
      <c r="AV42" s="974"/>
      <c r="AW42" s="974"/>
      <c r="AX42" s="974"/>
      <c r="AY42" s="974"/>
      <c r="AZ42" s="1043"/>
      <c r="BA42" s="1043"/>
      <c r="BB42" s="1043"/>
      <c r="BC42" s="1043"/>
      <c r="BD42" s="1043"/>
      <c r="BE42" s="1033"/>
      <c r="BF42" s="1033"/>
      <c r="BG42" s="1033"/>
      <c r="BH42" s="1033"/>
      <c r="BI42" s="1034"/>
      <c r="BJ42" s="205"/>
      <c r="BK42" s="205"/>
      <c r="BL42" s="205"/>
      <c r="BM42" s="205"/>
      <c r="BN42" s="205"/>
      <c r="BO42" s="218"/>
      <c r="BP42" s="218"/>
      <c r="BQ42" s="215">
        <v>36</v>
      </c>
      <c r="BR42" s="216"/>
      <c r="BS42" s="1017"/>
      <c r="BT42" s="1018"/>
      <c r="BU42" s="1018"/>
      <c r="BV42" s="1018"/>
      <c r="BW42" s="1018"/>
      <c r="BX42" s="1018"/>
      <c r="BY42" s="1018"/>
      <c r="BZ42" s="1018"/>
      <c r="CA42" s="1018"/>
      <c r="CB42" s="1018"/>
      <c r="CC42" s="1018"/>
      <c r="CD42" s="1018"/>
      <c r="CE42" s="1018"/>
      <c r="CF42" s="1018"/>
      <c r="CG42" s="1019"/>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199"/>
    </row>
    <row r="43" spans="1:131" s="200" customFormat="1" ht="26.25" customHeight="1" x14ac:dyDescent="0.15">
      <c r="A43" s="214">
        <v>16</v>
      </c>
      <c r="B43" s="1038"/>
      <c r="C43" s="1039"/>
      <c r="D43" s="1039"/>
      <c r="E43" s="1039"/>
      <c r="F43" s="1039"/>
      <c r="G43" s="1039"/>
      <c r="H43" s="1039"/>
      <c r="I43" s="1039"/>
      <c r="J43" s="1039"/>
      <c r="K43" s="1039"/>
      <c r="L43" s="1039"/>
      <c r="M43" s="1039"/>
      <c r="N43" s="1039"/>
      <c r="O43" s="1039"/>
      <c r="P43" s="1040"/>
      <c r="Q43" s="1044"/>
      <c r="R43" s="1045"/>
      <c r="S43" s="1045"/>
      <c r="T43" s="1045"/>
      <c r="U43" s="1045"/>
      <c r="V43" s="1045"/>
      <c r="W43" s="1045"/>
      <c r="X43" s="1045"/>
      <c r="Y43" s="1045"/>
      <c r="Z43" s="1045"/>
      <c r="AA43" s="1045"/>
      <c r="AB43" s="1045"/>
      <c r="AC43" s="1045"/>
      <c r="AD43" s="1045"/>
      <c r="AE43" s="1046"/>
      <c r="AF43" s="1022"/>
      <c r="AG43" s="1023"/>
      <c r="AH43" s="1023"/>
      <c r="AI43" s="1023"/>
      <c r="AJ43" s="1024"/>
      <c r="AK43" s="983"/>
      <c r="AL43" s="974"/>
      <c r="AM43" s="974"/>
      <c r="AN43" s="974"/>
      <c r="AO43" s="974"/>
      <c r="AP43" s="974"/>
      <c r="AQ43" s="974"/>
      <c r="AR43" s="974"/>
      <c r="AS43" s="974"/>
      <c r="AT43" s="974"/>
      <c r="AU43" s="974"/>
      <c r="AV43" s="974"/>
      <c r="AW43" s="974"/>
      <c r="AX43" s="974"/>
      <c r="AY43" s="974"/>
      <c r="AZ43" s="1043"/>
      <c r="BA43" s="1043"/>
      <c r="BB43" s="1043"/>
      <c r="BC43" s="1043"/>
      <c r="BD43" s="1043"/>
      <c r="BE43" s="1033"/>
      <c r="BF43" s="1033"/>
      <c r="BG43" s="1033"/>
      <c r="BH43" s="1033"/>
      <c r="BI43" s="1034"/>
      <c r="BJ43" s="205"/>
      <c r="BK43" s="205"/>
      <c r="BL43" s="205"/>
      <c r="BM43" s="205"/>
      <c r="BN43" s="205"/>
      <c r="BO43" s="218"/>
      <c r="BP43" s="218"/>
      <c r="BQ43" s="215">
        <v>37</v>
      </c>
      <c r="BR43" s="216"/>
      <c r="BS43" s="1017"/>
      <c r="BT43" s="1018"/>
      <c r="BU43" s="1018"/>
      <c r="BV43" s="1018"/>
      <c r="BW43" s="1018"/>
      <c r="BX43" s="1018"/>
      <c r="BY43" s="1018"/>
      <c r="BZ43" s="1018"/>
      <c r="CA43" s="1018"/>
      <c r="CB43" s="1018"/>
      <c r="CC43" s="1018"/>
      <c r="CD43" s="1018"/>
      <c r="CE43" s="1018"/>
      <c r="CF43" s="1018"/>
      <c r="CG43" s="1019"/>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199"/>
    </row>
    <row r="44" spans="1:131" s="200" customFormat="1" ht="26.25" customHeight="1" x14ac:dyDescent="0.15">
      <c r="A44" s="214">
        <v>17</v>
      </c>
      <c r="B44" s="1038"/>
      <c r="C44" s="1039"/>
      <c r="D44" s="1039"/>
      <c r="E44" s="1039"/>
      <c r="F44" s="1039"/>
      <c r="G44" s="1039"/>
      <c r="H44" s="1039"/>
      <c r="I44" s="1039"/>
      <c r="J44" s="1039"/>
      <c r="K44" s="1039"/>
      <c r="L44" s="1039"/>
      <c r="M44" s="1039"/>
      <c r="N44" s="1039"/>
      <c r="O44" s="1039"/>
      <c r="P44" s="1040"/>
      <c r="Q44" s="1044"/>
      <c r="R44" s="1045"/>
      <c r="S44" s="1045"/>
      <c r="T44" s="1045"/>
      <c r="U44" s="1045"/>
      <c r="V44" s="1045"/>
      <c r="W44" s="1045"/>
      <c r="X44" s="1045"/>
      <c r="Y44" s="1045"/>
      <c r="Z44" s="1045"/>
      <c r="AA44" s="1045"/>
      <c r="AB44" s="1045"/>
      <c r="AC44" s="1045"/>
      <c r="AD44" s="1045"/>
      <c r="AE44" s="1046"/>
      <c r="AF44" s="1022"/>
      <c r="AG44" s="1023"/>
      <c r="AH44" s="1023"/>
      <c r="AI44" s="1023"/>
      <c r="AJ44" s="1024"/>
      <c r="AK44" s="983"/>
      <c r="AL44" s="974"/>
      <c r="AM44" s="974"/>
      <c r="AN44" s="974"/>
      <c r="AO44" s="974"/>
      <c r="AP44" s="974"/>
      <c r="AQ44" s="974"/>
      <c r="AR44" s="974"/>
      <c r="AS44" s="974"/>
      <c r="AT44" s="974"/>
      <c r="AU44" s="974"/>
      <c r="AV44" s="974"/>
      <c r="AW44" s="974"/>
      <c r="AX44" s="974"/>
      <c r="AY44" s="974"/>
      <c r="AZ44" s="1043"/>
      <c r="BA44" s="1043"/>
      <c r="BB44" s="1043"/>
      <c r="BC44" s="1043"/>
      <c r="BD44" s="1043"/>
      <c r="BE44" s="1033"/>
      <c r="BF44" s="1033"/>
      <c r="BG44" s="1033"/>
      <c r="BH44" s="1033"/>
      <c r="BI44" s="1034"/>
      <c r="BJ44" s="205"/>
      <c r="BK44" s="205"/>
      <c r="BL44" s="205"/>
      <c r="BM44" s="205"/>
      <c r="BN44" s="205"/>
      <c r="BO44" s="218"/>
      <c r="BP44" s="218"/>
      <c r="BQ44" s="215">
        <v>38</v>
      </c>
      <c r="BR44" s="216"/>
      <c r="BS44" s="1017"/>
      <c r="BT44" s="1018"/>
      <c r="BU44" s="1018"/>
      <c r="BV44" s="1018"/>
      <c r="BW44" s="1018"/>
      <c r="BX44" s="1018"/>
      <c r="BY44" s="1018"/>
      <c r="BZ44" s="1018"/>
      <c r="CA44" s="1018"/>
      <c r="CB44" s="1018"/>
      <c r="CC44" s="1018"/>
      <c r="CD44" s="1018"/>
      <c r="CE44" s="1018"/>
      <c r="CF44" s="1018"/>
      <c r="CG44" s="1019"/>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199"/>
    </row>
    <row r="45" spans="1:131" s="200" customFormat="1" ht="26.25" customHeight="1" x14ac:dyDescent="0.15">
      <c r="A45" s="214">
        <v>18</v>
      </c>
      <c r="B45" s="1038"/>
      <c r="C45" s="1039"/>
      <c r="D45" s="1039"/>
      <c r="E45" s="1039"/>
      <c r="F45" s="1039"/>
      <c r="G45" s="1039"/>
      <c r="H45" s="1039"/>
      <c r="I45" s="1039"/>
      <c r="J45" s="1039"/>
      <c r="K45" s="1039"/>
      <c r="L45" s="1039"/>
      <c r="M45" s="1039"/>
      <c r="N45" s="1039"/>
      <c r="O45" s="1039"/>
      <c r="P45" s="1040"/>
      <c r="Q45" s="1044"/>
      <c r="R45" s="1045"/>
      <c r="S45" s="1045"/>
      <c r="T45" s="1045"/>
      <c r="U45" s="1045"/>
      <c r="V45" s="1045"/>
      <c r="W45" s="1045"/>
      <c r="X45" s="1045"/>
      <c r="Y45" s="1045"/>
      <c r="Z45" s="1045"/>
      <c r="AA45" s="1045"/>
      <c r="AB45" s="1045"/>
      <c r="AC45" s="1045"/>
      <c r="AD45" s="1045"/>
      <c r="AE45" s="1046"/>
      <c r="AF45" s="1022"/>
      <c r="AG45" s="1023"/>
      <c r="AH45" s="1023"/>
      <c r="AI45" s="1023"/>
      <c r="AJ45" s="1024"/>
      <c r="AK45" s="983"/>
      <c r="AL45" s="974"/>
      <c r="AM45" s="974"/>
      <c r="AN45" s="974"/>
      <c r="AO45" s="974"/>
      <c r="AP45" s="974"/>
      <c r="AQ45" s="974"/>
      <c r="AR45" s="974"/>
      <c r="AS45" s="974"/>
      <c r="AT45" s="974"/>
      <c r="AU45" s="974"/>
      <c r="AV45" s="974"/>
      <c r="AW45" s="974"/>
      <c r="AX45" s="974"/>
      <c r="AY45" s="974"/>
      <c r="AZ45" s="1043"/>
      <c r="BA45" s="1043"/>
      <c r="BB45" s="1043"/>
      <c r="BC45" s="1043"/>
      <c r="BD45" s="1043"/>
      <c r="BE45" s="1033"/>
      <c r="BF45" s="1033"/>
      <c r="BG45" s="1033"/>
      <c r="BH45" s="1033"/>
      <c r="BI45" s="1034"/>
      <c r="BJ45" s="205"/>
      <c r="BK45" s="205"/>
      <c r="BL45" s="205"/>
      <c r="BM45" s="205"/>
      <c r="BN45" s="205"/>
      <c r="BO45" s="218"/>
      <c r="BP45" s="218"/>
      <c r="BQ45" s="215">
        <v>39</v>
      </c>
      <c r="BR45" s="216"/>
      <c r="BS45" s="1017"/>
      <c r="BT45" s="1018"/>
      <c r="BU45" s="1018"/>
      <c r="BV45" s="1018"/>
      <c r="BW45" s="1018"/>
      <c r="BX45" s="1018"/>
      <c r="BY45" s="1018"/>
      <c r="BZ45" s="1018"/>
      <c r="CA45" s="1018"/>
      <c r="CB45" s="1018"/>
      <c r="CC45" s="1018"/>
      <c r="CD45" s="1018"/>
      <c r="CE45" s="1018"/>
      <c r="CF45" s="1018"/>
      <c r="CG45" s="1019"/>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199"/>
    </row>
    <row r="46" spans="1:131" s="200" customFormat="1" ht="26.25" customHeight="1" x14ac:dyDescent="0.15">
      <c r="A46" s="214">
        <v>19</v>
      </c>
      <c r="B46" s="1038"/>
      <c r="C46" s="1039"/>
      <c r="D46" s="1039"/>
      <c r="E46" s="1039"/>
      <c r="F46" s="1039"/>
      <c r="G46" s="1039"/>
      <c r="H46" s="1039"/>
      <c r="I46" s="1039"/>
      <c r="J46" s="1039"/>
      <c r="K46" s="1039"/>
      <c r="L46" s="1039"/>
      <c r="M46" s="1039"/>
      <c r="N46" s="1039"/>
      <c r="O46" s="1039"/>
      <c r="P46" s="1040"/>
      <c r="Q46" s="1044"/>
      <c r="R46" s="1045"/>
      <c r="S46" s="1045"/>
      <c r="T46" s="1045"/>
      <c r="U46" s="1045"/>
      <c r="V46" s="1045"/>
      <c r="W46" s="1045"/>
      <c r="X46" s="1045"/>
      <c r="Y46" s="1045"/>
      <c r="Z46" s="1045"/>
      <c r="AA46" s="1045"/>
      <c r="AB46" s="1045"/>
      <c r="AC46" s="1045"/>
      <c r="AD46" s="1045"/>
      <c r="AE46" s="1046"/>
      <c r="AF46" s="1022"/>
      <c r="AG46" s="1023"/>
      <c r="AH46" s="1023"/>
      <c r="AI46" s="1023"/>
      <c r="AJ46" s="1024"/>
      <c r="AK46" s="983"/>
      <c r="AL46" s="974"/>
      <c r="AM46" s="974"/>
      <c r="AN46" s="974"/>
      <c r="AO46" s="974"/>
      <c r="AP46" s="974"/>
      <c r="AQ46" s="974"/>
      <c r="AR46" s="974"/>
      <c r="AS46" s="974"/>
      <c r="AT46" s="974"/>
      <c r="AU46" s="974"/>
      <c r="AV46" s="974"/>
      <c r="AW46" s="974"/>
      <c r="AX46" s="974"/>
      <c r="AY46" s="974"/>
      <c r="AZ46" s="1043"/>
      <c r="BA46" s="1043"/>
      <c r="BB46" s="1043"/>
      <c r="BC46" s="1043"/>
      <c r="BD46" s="1043"/>
      <c r="BE46" s="1033"/>
      <c r="BF46" s="1033"/>
      <c r="BG46" s="1033"/>
      <c r="BH46" s="1033"/>
      <c r="BI46" s="1034"/>
      <c r="BJ46" s="205"/>
      <c r="BK46" s="205"/>
      <c r="BL46" s="205"/>
      <c r="BM46" s="205"/>
      <c r="BN46" s="205"/>
      <c r="BO46" s="218"/>
      <c r="BP46" s="218"/>
      <c r="BQ46" s="215">
        <v>40</v>
      </c>
      <c r="BR46" s="216"/>
      <c r="BS46" s="1017"/>
      <c r="BT46" s="1018"/>
      <c r="BU46" s="1018"/>
      <c r="BV46" s="1018"/>
      <c r="BW46" s="1018"/>
      <c r="BX46" s="1018"/>
      <c r="BY46" s="1018"/>
      <c r="BZ46" s="1018"/>
      <c r="CA46" s="1018"/>
      <c r="CB46" s="1018"/>
      <c r="CC46" s="1018"/>
      <c r="CD46" s="1018"/>
      <c r="CE46" s="1018"/>
      <c r="CF46" s="1018"/>
      <c r="CG46" s="1019"/>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199"/>
    </row>
    <row r="47" spans="1:131" s="200" customFormat="1" ht="26.25" customHeight="1" x14ac:dyDescent="0.15">
      <c r="A47" s="214">
        <v>20</v>
      </c>
      <c r="B47" s="1038"/>
      <c r="C47" s="1039"/>
      <c r="D47" s="1039"/>
      <c r="E47" s="1039"/>
      <c r="F47" s="1039"/>
      <c r="G47" s="1039"/>
      <c r="H47" s="1039"/>
      <c r="I47" s="1039"/>
      <c r="J47" s="1039"/>
      <c r="K47" s="1039"/>
      <c r="L47" s="1039"/>
      <c r="M47" s="1039"/>
      <c r="N47" s="1039"/>
      <c r="O47" s="1039"/>
      <c r="P47" s="1040"/>
      <c r="Q47" s="1044"/>
      <c r="R47" s="1045"/>
      <c r="S47" s="1045"/>
      <c r="T47" s="1045"/>
      <c r="U47" s="1045"/>
      <c r="V47" s="1045"/>
      <c r="W47" s="1045"/>
      <c r="X47" s="1045"/>
      <c r="Y47" s="1045"/>
      <c r="Z47" s="1045"/>
      <c r="AA47" s="1045"/>
      <c r="AB47" s="1045"/>
      <c r="AC47" s="1045"/>
      <c r="AD47" s="1045"/>
      <c r="AE47" s="1046"/>
      <c r="AF47" s="1022"/>
      <c r="AG47" s="1023"/>
      <c r="AH47" s="1023"/>
      <c r="AI47" s="1023"/>
      <c r="AJ47" s="1024"/>
      <c r="AK47" s="983"/>
      <c r="AL47" s="974"/>
      <c r="AM47" s="974"/>
      <c r="AN47" s="974"/>
      <c r="AO47" s="974"/>
      <c r="AP47" s="974"/>
      <c r="AQ47" s="974"/>
      <c r="AR47" s="974"/>
      <c r="AS47" s="974"/>
      <c r="AT47" s="974"/>
      <c r="AU47" s="974"/>
      <c r="AV47" s="974"/>
      <c r="AW47" s="974"/>
      <c r="AX47" s="974"/>
      <c r="AY47" s="974"/>
      <c r="AZ47" s="1043"/>
      <c r="BA47" s="1043"/>
      <c r="BB47" s="1043"/>
      <c r="BC47" s="1043"/>
      <c r="BD47" s="1043"/>
      <c r="BE47" s="1033"/>
      <c r="BF47" s="1033"/>
      <c r="BG47" s="1033"/>
      <c r="BH47" s="1033"/>
      <c r="BI47" s="1034"/>
      <c r="BJ47" s="205"/>
      <c r="BK47" s="205"/>
      <c r="BL47" s="205"/>
      <c r="BM47" s="205"/>
      <c r="BN47" s="205"/>
      <c r="BO47" s="218"/>
      <c r="BP47" s="218"/>
      <c r="BQ47" s="215">
        <v>41</v>
      </c>
      <c r="BR47" s="216"/>
      <c r="BS47" s="1017"/>
      <c r="BT47" s="1018"/>
      <c r="BU47" s="1018"/>
      <c r="BV47" s="1018"/>
      <c r="BW47" s="1018"/>
      <c r="BX47" s="1018"/>
      <c r="BY47" s="1018"/>
      <c r="BZ47" s="1018"/>
      <c r="CA47" s="1018"/>
      <c r="CB47" s="1018"/>
      <c r="CC47" s="1018"/>
      <c r="CD47" s="1018"/>
      <c r="CE47" s="1018"/>
      <c r="CF47" s="1018"/>
      <c r="CG47" s="1019"/>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199"/>
    </row>
    <row r="48" spans="1:131" s="200" customFormat="1" ht="26.25" customHeight="1" x14ac:dyDescent="0.15">
      <c r="A48" s="214">
        <v>21</v>
      </c>
      <c r="B48" s="1038"/>
      <c r="C48" s="1039"/>
      <c r="D48" s="1039"/>
      <c r="E48" s="1039"/>
      <c r="F48" s="1039"/>
      <c r="G48" s="1039"/>
      <c r="H48" s="1039"/>
      <c r="I48" s="1039"/>
      <c r="J48" s="1039"/>
      <c r="K48" s="1039"/>
      <c r="L48" s="1039"/>
      <c r="M48" s="1039"/>
      <c r="N48" s="1039"/>
      <c r="O48" s="1039"/>
      <c r="P48" s="1040"/>
      <c r="Q48" s="1044"/>
      <c r="R48" s="1045"/>
      <c r="S48" s="1045"/>
      <c r="T48" s="1045"/>
      <c r="U48" s="1045"/>
      <c r="V48" s="1045"/>
      <c r="W48" s="1045"/>
      <c r="X48" s="1045"/>
      <c r="Y48" s="1045"/>
      <c r="Z48" s="1045"/>
      <c r="AA48" s="1045"/>
      <c r="AB48" s="1045"/>
      <c r="AC48" s="1045"/>
      <c r="AD48" s="1045"/>
      <c r="AE48" s="1046"/>
      <c r="AF48" s="1022"/>
      <c r="AG48" s="1023"/>
      <c r="AH48" s="1023"/>
      <c r="AI48" s="1023"/>
      <c r="AJ48" s="1024"/>
      <c r="AK48" s="983"/>
      <c r="AL48" s="974"/>
      <c r="AM48" s="974"/>
      <c r="AN48" s="974"/>
      <c r="AO48" s="974"/>
      <c r="AP48" s="974"/>
      <c r="AQ48" s="974"/>
      <c r="AR48" s="974"/>
      <c r="AS48" s="974"/>
      <c r="AT48" s="974"/>
      <c r="AU48" s="974"/>
      <c r="AV48" s="974"/>
      <c r="AW48" s="974"/>
      <c r="AX48" s="974"/>
      <c r="AY48" s="974"/>
      <c r="AZ48" s="1043"/>
      <c r="BA48" s="1043"/>
      <c r="BB48" s="1043"/>
      <c r="BC48" s="1043"/>
      <c r="BD48" s="1043"/>
      <c r="BE48" s="1033"/>
      <c r="BF48" s="1033"/>
      <c r="BG48" s="1033"/>
      <c r="BH48" s="1033"/>
      <c r="BI48" s="1034"/>
      <c r="BJ48" s="205"/>
      <c r="BK48" s="205"/>
      <c r="BL48" s="205"/>
      <c r="BM48" s="205"/>
      <c r="BN48" s="205"/>
      <c r="BO48" s="218"/>
      <c r="BP48" s="218"/>
      <c r="BQ48" s="215">
        <v>42</v>
      </c>
      <c r="BR48" s="216"/>
      <c r="BS48" s="1017"/>
      <c r="BT48" s="1018"/>
      <c r="BU48" s="1018"/>
      <c r="BV48" s="1018"/>
      <c r="BW48" s="1018"/>
      <c r="BX48" s="1018"/>
      <c r="BY48" s="1018"/>
      <c r="BZ48" s="1018"/>
      <c r="CA48" s="1018"/>
      <c r="CB48" s="1018"/>
      <c r="CC48" s="1018"/>
      <c r="CD48" s="1018"/>
      <c r="CE48" s="1018"/>
      <c r="CF48" s="1018"/>
      <c r="CG48" s="1019"/>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199"/>
    </row>
    <row r="49" spans="1:131" s="200" customFormat="1" ht="26.25" customHeight="1" x14ac:dyDescent="0.15">
      <c r="A49" s="214">
        <v>22</v>
      </c>
      <c r="B49" s="1038"/>
      <c r="C49" s="1039"/>
      <c r="D49" s="1039"/>
      <c r="E49" s="1039"/>
      <c r="F49" s="1039"/>
      <c r="G49" s="1039"/>
      <c r="H49" s="1039"/>
      <c r="I49" s="1039"/>
      <c r="J49" s="1039"/>
      <c r="K49" s="1039"/>
      <c r="L49" s="1039"/>
      <c r="M49" s="1039"/>
      <c r="N49" s="1039"/>
      <c r="O49" s="1039"/>
      <c r="P49" s="1040"/>
      <c r="Q49" s="1044"/>
      <c r="R49" s="1045"/>
      <c r="S49" s="1045"/>
      <c r="T49" s="1045"/>
      <c r="U49" s="1045"/>
      <c r="V49" s="1045"/>
      <c r="W49" s="1045"/>
      <c r="X49" s="1045"/>
      <c r="Y49" s="1045"/>
      <c r="Z49" s="1045"/>
      <c r="AA49" s="1045"/>
      <c r="AB49" s="1045"/>
      <c r="AC49" s="1045"/>
      <c r="AD49" s="1045"/>
      <c r="AE49" s="1046"/>
      <c r="AF49" s="1022"/>
      <c r="AG49" s="1023"/>
      <c r="AH49" s="1023"/>
      <c r="AI49" s="1023"/>
      <c r="AJ49" s="1024"/>
      <c r="AK49" s="983"/>
      <c r="AL49" s="974"/>
      <c r="AM49" s="974"/>
      <c r="AN49" s="974"/>
      <c r="AO49" s="974"/>
      <c r="AP49" s="974"/>
      <c r="AQ49" s="974"/>
      <c r="AR49" s="974"/>
      <c r="AS49" s="974"/>
      <c r="AT49" s="974"/>
      <c r="AU49" s="974"/>
      <c r="AV49" s="974"/>
      <c r="AW49" s="974"/>
      <c r="AX49" s="974"/>
      <c r="AY49" s="974"/>
      <c r="AZ49" s="1043"/>
      <c r="BA49" s="1043"/>
      <c r="BB49" s="1043"/>
      <c r="BC49" s="1043"/>
      <c r="BD49" s="1043"/>
      <c r="BE49" s="1033"/>
      <c r="BF49" s="1033"/>
      <c r="BG49" s="1033"/>
      <c r="BH49" s="1033"/>
      <c r="BI49" s="1034"/>
      <c r="BJ49" s="205"/>
      <c r="BK49" s="205"/>
      <c r="BL49" s="205"/>
      <c r="BM49" s="205"/>
      <c r="BN49" s="205"/>
      <c r="BO49" s="218"/>
      <c r="BP49" s="218"/>
      <c r="BQ49" s="215">
        <v>43</v>
      </c>
      <c r="BR49" s="216"/>
      <c r="BS49" s="1017"/>
      <c r="BT49" s="1018"/>
      <c r="BU49" s="1018"/>
      <c r="BV49" s="1018"/>
      <c r="BW49" s="1018"/>
      <c r="BX49" s="1018"/>
      <c r="BY49" s="1018"/>
      <c r="BZ49" s="1018"/>
      <c r="CA49" s="1018"/>
      <c r="CB49" s="1018"/>
      <c r="CC49" s="1018"/>
      <c r="CD49" s="1018"/>
      <c r="CE49" s="1018"/>
      <c r="CF49" s="1018"/>
      <c r="CG49" s="1019"/>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199"/>
    </row>
    <row r="50" spans="1:131" s="200" customFormat="1" ht="26.25" customHeight="1" x14ac:dyDescent="0.15">
      <c r="A50" s="214">
        <v>23</v>
      </c>
      <c r="B50" s="1038"/>
      <c r="C50" s="1039"/>
      <c r="D50" s="1039"/>
      <c r="E50" s="1039"/>
      <c r="F50" s="1039"/>
      <c r="G50" s="1039"/>
      <c r="H50" s="1039"/>
      <c r="I50" s="1039"/>
      <c r="J50" s="1039"/>
      <c r="K50" s="1039"/>
      <c r="L50" s="1039"/>
      <c r="M50" s="1039"/>
      <c r="N50" s="1039"/>
      <c r="O50" s="1039"/>
      <c r="P50" s="1040"/>
      <c r="Q50" s="1041"/>
      <c r="R50" s="1026"/>
      <c r="S50" s="1026"/>
      <c r="T50" s="1026"/>
      <c r="U50" s="1026"/>
      <c r="V50" s="1026"/>
      <c r="W50" s="1026"/>
      <c r="X50" s="1026"/>
      <c r="Y50" s="1026"/>
      <c r="Z50" s="1026"/>
      <c r="AA50" s="1026"/>
      <c r="AB50" s="1026"/>
      <c r="AC50" s="1026"/>
      <c r="AD50" s="1026"/>
      <c r="AE50" s="1042"/>
      <c r="AF50" s="1022"/>
      <c r="AG50" s="1023"/>
      <c r="AH50" s="1023"/>
      <c r="AI50" s="1023"/>
      <c r="AJ50" s="1024"/>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1033"/>
      <c r="BF50" s="1033"/>
      <c r="BG50" s="1033"/>
      <c r="BH50" s="1033"/>
      <c r="BI50" s="1034"/>
      <c r="BJ50" s="205"/>
      <c r="BK50" s="205"/>
      <c r="BL50" s="205"/>
      <c r="BM50" s="205"/>
      <c r="BN50" s="205"/>
      <c r="BO50" s="218"/>
      <c r="BP50" s="218"/>
      <c r="BQ50" s="215">
        <v>44</v>
      </c>
      <c r="BR50" s="216"/>
      <c r="BS50" s="1017"/>
      <c r="BT50" s="1018"/>
      <c r="BU50" s="1018"/>
      <c r="BV50" s="1018"/>
      <c r="BW50" s="1018"/>
      <c r="BX50" s="1018"/>
      <c r="BY50" s="1018"/>
      <c r="BZ50" s="1018"/>
      <c r="CA50" s="1018"/>
      <c r="CB50" s="1018"/>
      <c r="CC50" s="1018"/>
      <c r="CD50" s="1018"/>
      <c r="CE50" s="1018"/>
      <c r="CF50" s="1018"/>
      <c r="CG50" s="1019"/>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199"/>
    </row>
    <row r="51" spans="1:131" s="200" customFormat="1" ht="26.25" customHeight="1" x14ac:dyDescent="0.15">
      <c r="A51" s="214">
        <v>24</v>
      </c>
      <c r="B51" s="1038"/>
      <c r="C51" s="1039"/>
      <c r="D51" s="1039"/>
      <c r="E51" s="1039"/>
      <c r="F51" s="1039"/>
      <c r="G51" s="1039"/>
      <c r="H51" s="1039"/>
      <c r="I51" s="1039"/>
      <c r="J51" s="1039"/>
      <c r="K51" s="1039"/>
      <c r="L51" s="1039"/>
      <c r="M51" s="1039"/>
      <c r="N51" s="1039"/>
      <c r="O51" s="1039"/>
      <c r="P51" s="1040"/>
      <c r="Q51" s="1041"/>
      <c r="R51" s="1026"/>
      <c r="S51" s="1026"/>
      <c r="T51" s="1026"/>
      <c r="U51" s="1026"/>
      <c r="V51" s="1026"/>
      <c r="W51" s="1026"/>
      <c r="X51" s="1026"/>
      <c r="Y51" s="1026"/>
      <c r="Z51" s="1026"/>
      <c r="AA51" s="1026"/>
      <c r="AB51" s="1026"/>
      <c r="AC51" s="1026"/>
      <c r="AD51" s="1026"/>
      <c r="AE51" s="1042"/>
      <c r="AF51" s="1022"/>
      <c r="AG51" s="1023"/>
      <c r="AH51" s="1023"/>
      <c r="AI51" s="1023"/>
      <c r="AJ51" s="1024"/>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1033"/>
      <c r="BF51" s="1033"/>
      <c r="BG51" s="1033"/>
      <c r="BH51" s="1033"/>
      <c r="BI51" s="1034"/>
      <c r="BJ51" s="205"/>
      <c r="BK51" s="205"/>
      <c r="BL51" s="205"/>
      <c r="BM51" s="205"/>
      <c r="BN51" s="205"/>
      <c r="BO51" s="218"/>
      <c r="BP51" s="218"/>
      <c r="BQ51" s="215">
        <v>45</v>
      </c>
      <c r="BR51" s="216"/>
      <c r="BS51" s="1017"/>
      <c r="BT51" s="1018"/>
      <c r="BU51" s="1018"/>
      <c r="BV51" s="1018"/>
      <c r="BW51" s="1018"/>
      <c r="BX51" s="1018"/>
      <c r="BY51" s="1018"/>
      <c r="BZ51" s="1018"/>
      <c r="CA51" s="1018"/>
      <c r="CB51" s="1018"/>
      <c r="CC51" s="1018"/>
      <c r="CD51" s="1018"/>
      <c r="CE51" s="1018"/>
      <c r="CF51" s="1018"/>
      <c r="CG51" s="1019"/>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199"/>
    </row>
    <row r="52" spans="1:131" s="200" customFormat="1" ht="26.25" customHeight="1" x14ac:dyDescent="0.15">
      <c r="A52" s="214">
        <v>25</v>
      </c>
      <c r="B52" s="1038"/>
      <c r="C52" s="1039"/>
      <c r="D52" s="1039"/>
      <c r="E52" s="1039"/>
      <c r="F52" s="1039"/>
      <c r="G52" s="1039"/>
      <c r="H52" s="1039"/>
      <c r="I52" s="1039"/>
      <c r="J52" s="1039"/>
      <c r="K52" s="1039"/>
      <c r="L52" s="1039"/>
      <c r="M52" s="1039"/>
      <c r="N52" s="1039"/>
      <c r="O52" s="1039"/>
      <c r="P52" s="1040"/>
      <c r="Q52" s="1041"/>
      <c r="R52" s="1026"/>
      <c r="S52" s="1026"/>
      <c r="T52" s="1026"/>
      <c r="U52" s="1026"/>
      <c r="V52" s="1026"/>
      <c r="W52" s="1026"/>
      <c r="X52" s="1026"/>
      <c r="Y52" s="1026"/>
      <c r="Z52" s="1026"/>
      <c r="AA52" s="1026"/>
      <c r="AB52" s="1026"/>
      <c r="AC52" s="1026"/>
      <c r="AD52" s="1026"/>
      <c r="AE52" s="1042"/>
      <c r="AF52" s="1022"/>
      <c r="AG52" s="1023"/>
      <c r="AH52" s="1023"/>
      <c r="AI52" s="1023"/>
      <c r="AJ52" s="1024"/>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1033"/>
      <c r="BF52" s="1033"/>
      <c r="BG52" s="1033"/>
      <c r="BH52" s="1033"/>
      <c r="BI52" s="1034"/>
      <c r="BJ52" s="205"/>
      <c r="BK52" s="205"/>
      <c r="BL52" s="205"/>
      <c r="BM52" s="205"/>
      <c r="BN52" s="205"/>
      <c r="BO52" s="218"/>
      <c r="BP52" s="218"/>
      <c r="BQ52" s="215">
        <v>46</v>
      </c>
      <c r="BR52" s="216"/>
      <c r="BS52" s="1017"/>
      <c r="BT52" s="1018"/>
      <c r="BU52" s="1018"/>
      <c r="BV52" s="1018"/>
      <c r="BW52" s="1018"/>
      <c r="BX52" s="1018"/>
      <c r="BY52" s="1018"/>
      <c r="BZ52" s="1018"/>
      <c r="CA52" s="1018"/>
      <c r="CB52" s="1018"/>
      <c r="CC52" s="1018"/>
      <c r="CD52" s="1018"/>
      <c r="CE52" s="1018"/>
      <c r="CF52" s="1018"/>
      <c r="CG52" s="1019"/>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199"/>
    </row>
    <row r="53" spans="1:131" s="200" customFormat="1" ht="26.25" customHeight="1" x14ac:dyDescent="0.15">
      <c r="A53" s="214">
        <v>26</v>
      </c>
      <c r="B53" s="1038"/>
      <c r="C53" s="1039"/>
      <c r="D53" s="1039"/>
      <c r="E53" s="1039"/>
      <c r="F53" s="1039"/>
      <c r="G53" s="1039"/>
      <c r="H53" s="1039"/>
      <c r="I53" s="1039"/>
      <c r="J53" s="1039"/>
      <c r="K53" s="1039"/>
      <c r="L53" s="1039"/>
      <c r="M53" s="1039"/>
      <c r="N53" s="1039"/>
      <c r="O53" s="1039"/>
      <c r="P53" s="1040"/>
      <c r="Q53" s="1041"/>
      <c r="R53" s="1026"/>
      <c r="S53" s="1026"/>
      <c r="T53" s="1026"/>
      <c r="U53" s="1026"/>
      <c r="V53" s="1026"/>
      <c r="W53" s="1026"/>
      <c r="X53" s="1026"/>
      <c r="Y53" s="1026"/>
      <c r="Z53" s="1026"/>
      <c r="AA53" s="1026"/>
      <c r="AB53" s="1026"/>
      <c r="AC53" s="1026"/>
      <c r="AD53" s="1026"/>
      <c r="AE53" s="1042"/>
      <c r="AF53" s="1022"/>
      <c r="AG53" s="1023"/>
      <c r="AH53" s="1023"/>
      <c r="AI53" s="1023"/>
      <c r="AJ53" s="1024"/>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1033"/>
      <c r="BF53" s="1033"/>
      <c r="BG53" s="1033"/>
      <c r="BH53" s="1033"/>
      <c r="BI53" s="1034"/>
      <c r="BJ53" s="205"/>
      <c r="BK53" s="205"/>
      <c r="BL53" s="205"/>
      <c r="BM53" s="205"/>
      <c r="BN53" s="205"/>
      <c r="BO53" s="218"/>
      <c r="BP53" s="218"/>
      <c r="BQ53" s="215">
        <v>47</v>
      </c>
      <c r="BR53" s="216"/>
      <c r="BS53" s="1017"/>
      <c r="BT53" s="1018"/>
      <c r="BU53" s="1018"/>
      <c r="BV53" s="1018"/>
      <c r="BW53" s="1018"/>
      <c r="BX53" s="1018"/>
      <c r="BY53" s="1018"/>
      <c r="BZ53" s="1018"/>
      <c r="CA53" s="1018"/>
      <c r="CB53" s="1018"/>
      <c r="CC53" s="1018"/>
      <c r="CD53" s="1018"/>
      <c r="CE53" s="1018"/>
      <c r="CF53" s="1018"/>
      <c r="CG53" s="1019"/>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199"/>
    </row>
    <row r="54" spans="1:131" s="200" customFormat="1" ht="26.25" customHeight="1" x14ac:dyDescent="0.15">
      <c r="A54" s="214">
        <v>27</v>
      </c>
      <c r="B54" s="1038"/>
      <c r="C54" s="1039"/>
      <c r="D54" s="1039"/>
      <c r="E54" s="1039"/>
      <c r="F54" s="1039"/>
      <c r="G54" s="1039"/>
      <c r="H54" s="1039"/>
      <c r="I54" s="1039"/>
      <c r="J54" s="1039"/>
      <c r="K54" s="1039"/>
      <c r="L54" s="1039"/>
      <c r="M54" s="1039"/>
      <c r="N54" s="1039"/>
      <c r="O54" s="1039"/>
      <c r="P54" s="1040"/>
      <c r="Q54" s="1041"/>
      <c r="R54" s="1026"/>
      <c r="S54" s="1026"/>
      <c r="T54" s="1026"/>
      <c r="U54" s="1026"/>
      <c r="V54" s="1026"/>
      <c r="W54" s="1026"/>
      <c r="X54" s="1026"/>
      <c r="Y54" s="1026"/>
      <c r="Z54" s="1026"/>
      <c r="AA54" s="1026"/>
      <c r="AB54" s="1026"/>
      <c r="AC54" s="1026"/>
      <c r="AD54" s="1026"/>
      <c r="AE54" s="1042"/>
      <c r="AF54" s="1022"/>
      <c r="AG54" s="1023"/>
      <c r="AH54" s="1023"/>
      <c r="AI54" s="1023"/>
      <c r="AJ54" s="1024"/>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1033"/>
      <c r="BF54" s="1033"/>
      <c r="BG54" s="1033"/>
      <c r="BH54" s="1033"/>
      <c r="BI54" s="1034"/>
      <c r="BJ54" s="205"/>
      <c r="BK54" s="205"/>
      <c r="BL54" s="205"/>
      <c r="BM54" s="205"/>
      <c r="BN54" s="205"/>
      <c r="BO54" s="218"/>
      <c r="BP54" s="218"/>
      <c r="BQ54" s="215">
        <v>48</v>
      </c>
      <c r="BR54" s="216"/>
      <c r="BS54" s="1017"/>
      <c r="BT54" s="1018"/>
      <c r="BU54" s="1018"/>
      <c r="BV54" s="1018"/>
      <c r="BW54" s="1018"/>
      <c r="BX54" s="1018"/>
      <c r="BY54" s="1018"/>
      <c r="BZ54" s="1018"/>
      <c r="CA54" s="1018"/>
      <c r="CB54" s="1018"/>
      <c r="CC54" s="1018"/>
      <c r="CD54" s="1018"/>
      <c r="CE54" s="1018"/>
      <c r="CF54" s="1018"/>
      <c r="CG54" s="1019"/>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199"/>
    </row>
    <row r="55" spans="1:131" s="200" customFormat="1" ht="26.25" customHeight="1" x14ac:dyDescent="0.15">
      <c r="A55" s="214">
        <v>28</v>
      </c>
      <c r="B55" s="1038"/>
      <c r="C55" s="1039"/>
      <c r="D55" s="1039"/>
      <c r="E55" s="1039"/>
      <c r="F55" s="1039"/>
      <c r="G55" s="1039"/>
      <c r="H55" s="1039"/>
      <c r="I55" s="1039"/>
      <c r="J55" s="1039"/>
      <c r="K55" s="1039"/>
      <c r="L55" s="1039"/>
      <c r="M55" s="1039"/>
      <c r="N55" s="1039"/>
      <c r="O55" s="1039"/>
      <c r="P55" s="1040"/>
      <c r="Q55" s="1041"/>
      <c r="R55" s="1026"/>
      <c r="S55" s="1026"/>
      <c r="T55" s="1026"/>
      <c r="U55" s="1026"/>
      <c r="V55" s="1026"/>
      <c r="W55" s="1026"/>
      <c r="X55" s="1026"/>
      <c r="Y55" s="1026"/>
      <c r="Z55" s="1026"/>
      <c r="AA55" s="1026"/>
      <c r="AB55" s="1026"/>
      <c r="AC55" s="1026"/>
      <c r="AD55" s="1026"/>
      <c r="AE55" s="1042"/>
      <c r="AF55" s="1022"/>
      <c r="AG55" s="1023"/>
      <c r="AH55" s="1023"/>
      <c r="AI55" s="1023"/>
      <c r="AJ55" s="1024"/>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1033"/>
      <c r="BF55" s="1033"/>
      <c r="BG55" s="1033"/>
      <c r="BH55" s="1033"/>
      <c r="BI55" s="1034"/>
      <c r="BJ55" s="205"/>
      <c r="BK55" s="205"/>
      <c r="BL55" s="205"/>
      <c r="BM55" s="205"/>
      <c r="BN55" s="205"/>
      <c r="BO55" s="218"/>
      <c r="BP55" s="218"/>
      <c r="BQ55" s="215">
        <v>49</v>
      </c>
      <c r="BR55" s="216"/>
      <c r="BS55" s="1017"/>
      <c r="BT55" s="1018"/>
      <c r="BU55" s="1018"/>
      <c r="BV55" s="1018"/>
      <c r="BW55" s="1018"/>
      <c r="BX55" s="1018"/>
      <c r="BY55" s="1018"/>
      <c r="BZ55" s="1018"/>
      <c r="CA55" s="1018"/>
      <c r="CB55" s="1018"/>
      <c r="CC55" s="1018"/>
      <c r="CD55" s="1018"/>
      <c r="CE55" s="1018"/>
      <c r="CF55" s="1018"/>
      <c r="CG55" s="1019"/>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199"/>
    </row>
    <row r="56" spans="1:131" s="200" customFormat="1" ht="26.25" customHeight="1" x14ac:dyDescent="0.15">
      <c r="A56" s="214">
        <v>29</v>
      </c>
      <c r="B56" s="1038"/>
      <c r="C56" s="1039"/>
      <c r="D56" s="1039"/>
      <c r="E56" s="1039"/>
      <c r="F56" s="1039"/>
      <c r="G56" s="1039"/>
      <c r="H56" s="1039"/>
      <c r="I56" s="1039"/>
      <c r="J56" s="1039"/>
      <c r="K56" s="1039"/>
      <c r="L56" s="1039"/>
      <c r="M56" s="1039"/>
      <c r="N56" s="1039"/>
      <c r="O56" s="1039"/>
      <c r="P56" s="1040"/>
      <c r="Q56" s="1041"/>
      <c r="R56" s="1026"/>
      <c r="S56" s="1026"/>
      <c r="T56" s="1026"/>
      <c r="U56" s="1026"/>
      <c r="V56" s="1026"/>
      <c r="W56" s="1026"/>
      <c r="X56" s="1026"/>
      <c r="Y56" s="1026"/>
      <c r="Z56" s="1026"/>
      <c r="AA56" s="1026"/>
      <c r="AB56" s="1026"/>
      <c r="AC56" s="1026"/>
      <c r="AD56" s="1026"/>
      <c r="AE56" s="1042"/>
      <c r="AF56" s="1022"/>
      <c r="AG56" s="1023"/>
      <c r="AH56" s="1023"/>
      <c r="AI56" s="1023"/>
      <c r="AJ56" s="1024"/>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1033"/>
      <c r="BF56" s="1033"/>
      <c r="BG56" s="1033"/>
      <c r="BH56" s="1033"/>
      <c r="BI56" s="1034"/>
      <c r="BJ56" s="205"/>
      <c r="BK56" s="205"/>
      <c r="BL56" s="205"/>
      <c r="BM56" s="205"/>
      <c r="BN56" s="205"/>
      <c r="BO56" s="218"/>
      <c r="BP56" s="218"/>
      <c r="BQ56" s="215">
        <v>50</v>
      </c>
      <c r="BR56" s="216"/>
      <c r="BS56" s="1017"/>
      <c r="BT56" s="1018"/>
      <c r="BU56" s="1018"/>
      <c r="BV56" s="1018"/>
      <c r="BW56" s="1018"/>
      <c r="BX56" s="1018"/>
      <c r="BY56" s="1018"/>
      <c r="BZ56" s="1018"/>
      <c r="CA56" s="1018"/>
      <c r="CB56" s="1018"/>
      <c r="CC56" s="1018"/>
      <c r="CD56" s="1018"/>
      <c r="CE56" s="1018"/>
      <c r="CF56" s="1018"/>
      <c r="CG56" s="1019"/>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199"/>
    </row>
    <row r="57" spans="1:131" s="200" customFormat="1" ht="26.25" customHeight="1" x14ac:dyDescent="0.15">
      <c r="A57" s="214">
        <v>30</v>
      </c>
      <c r="B57" s="1038"/>
      <c r="C57" s="1039"/>
      <c r="D57" s="1039"/>
      <c r="E57" s="1039"/>
      <c r="F57" s="1039"/>
      <c r="G57" s="1039"/>
      <c r="H57" s="1039"/>
      <c r="I57" s="1039"/>
      <c r="J57" s="1039"/>
      <c r="K57" s="1039"/>
      <c r="L57" s="1039"/>
      <c r="M57" s="1039"/>
      <c r="N57" s="1039"/>
      <c r="O57" s="1039"/>
      <c r="P57" s="1040"/>
      <c r="Q57" s="1041"/>
      <c r="R57" s="1026"/>
      <c r="S57" s="1026"/>
      <c r="T57" s="1026"/>
      <c r="U57" s="1026"/>
      <c r="V57" s="1026"/>
      <c r="W57" s="1026"/>
      <c r="X57" s="1026"/>
      <c r="Y57" s="1026"/>
      <c r="Z57" s="1026"/>
      <c r="AA57" s="1026"/>
      <c r="AB57" s="1026"/>
      <c r="AC57" s="1026"/>
      <c r="AD57" s="1026"/>
      <c r="AE57" s="1042"/>
      <c r="AF57" s="1022"/>
      <c r="AG57" s="1023"/>
      <c r="AH57" s="1023"/>
      <c r="AI57" s="1023"/>
      <c r="AJ57" s="1024"/>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1033"/>
      <c r="BF57" s="1033"/>
      <c r="BG57" s="1033"/>
      <c r="BH57" s="1033"/>
      <c r="BI57" s="1034"/>
      <c r="BJ57" s="205"/>
      <c r="BK57" s="205"/>
      <c r="BL57" s="205"/>
      <c r="BM57" s="205"/>
      <c r="BN57" s="205"/>
      <c r="BO57" s="218"/>
      <c r="BP57" s="218"/>
      <c r="BQ57" s="215">
        <v>51</v>
      </c>
      <c r="BR57" s="216"/>
      <c r="BS57" s="1017"/>
      <c r="BT57" s="1018"/>
      <c r="BU57" s="1018"/>
      <c r="BV57" s="1018"/>
      <c r="BW57" s="1018"/>
      <c r="BX57" s="1018"/>
      <c r="BY57" s="1018"/>
      <c r="BZ57" s="1018"/>
      <c r="CA57" s="1018"/>
      <c r="CB57" s="1018"/>
      <c r="CC57" s="1018"/>
      <c r="CD57" s="1018"/>
      <c r="CE57" s="1018"/>
      <c r="CF57" s="1018"/>
      <c r="CG57" s="1019"/>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199"/>
    </row>
    <row r="58" spans="1:131" s="200" customFormat="1" ht="26.25" customHeight="1" x14ac:dyDescent="0.15">
      <c r="A58" s="214">
        <v>31</v>
      </c>
      <c r="B58" s="1038"/>
      <c r="C58" s="1039"/>
      <c r="D58" s="1039"/>
      <c r="E58" s="1039"/>
      <c r="F58" s="1039"/>
      <c r="G58" s="1039"/>
      <c r="H58" s="1039"/>
      <c r="I58" s="1039"/>
      <c r="J58" s="1039"/>
      <c r="K58" s="1039"/>
      <c r="L58" s="1039"/>
      <c r="M58" s="1039"/>
      <c r="N58" s="1039"/>
      <c r="O58" s="1039"/>
      <c r="P58" s="1040"/>
      <c r="Q58" s="1041"/>
      <c r="R58" s="1026"/>
      <c r="S58" s="1026"/>
      <c r="T58" s="1026"/>
      <c r="U58" s="1026"/>
      <c r="V58" s="1026"/>
      <c r="W58" s="1026"/>
      <c r="X58" s="1026"/>
      <c r="Y58" s="1026"/>
      <c r="Z58" s="1026"/>
      <c r="AA58" s="1026"/>
      <c r="AB58" s="1026"/>
      <c r="AC58" s="1026"/>
      <c r="AD58" s="1026"/>
      <c r="AE58" s="1042"/>
      <c r="AF58" s="1022"/>
      <c r="AG58" s="1023"/>
      <c r="AH58" s="1023"/>
      <c r="AI58" s="1023"/>
      <c r="AJ58" s="1024"/>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1033"/>
      <c r="BF58" s="1033"/>
      <c r="BG58" s="1033"/>
      <c r="BH58" s="1033"/>
      <c r="BI58" s="1034"/>
      <c r="BJ58" s="205"/>
      <c r="BK58" s="205"/>
      <c r="BL58" s="205"/>
      <c r="BM58" s="205"/>
      <c r="BN58" s="205"/>
      <c r="BO58" s="218"/>
      <c r="BP58" s="218"/>
      <c r="BQ58" s="215">
        <v>52</v>
      </c>
      <c r="BR58" s="216"/>
      <c r="BS58" s="1017"/>
      <c r="BT58" s="1018"/>
      <c r="BU58" s="1018"/>
      <c r="BV58" s="1018"/>
      <c r="BW58" s="1018"/>
      <c r="BX58" s="1018"/>
      <c r="BY58" s="1018"/>
      <c r="BZ58" s="1018"/>
      <c r="CA58" s="1018"/>
      <c r="CB58" s="1018"/>
      <c r="CC58" s="1018"/>
      <c r="CD58" s="1018"/>
      <c r="CE58" s="1018"/>
      <c r="CF58" s="1018"/>
      <c r="CG58" s="1019"/>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199"/>
    </row>
    <row r="59" spans="1:131" s="200" customFormat="1" ht="26.25" customHeight="1" x14ac:dyDescent="0.15">
      <c r="A59" s="214">
        <v>32</v>
      </c>
      <c r="B59" s="1038"/>
      <c r="C59" s="1039"/>
      <c r="D59" s="1039"/>
      <c r="E59" s="1039"/>
      <c r="F59" s="1039"/>
      <c r="G59" s="1039"/>
      <c r="H59" s="1039"/>
      <c r="I59" s="1039"/>
      <c r="J59" s="1039"/>
      <c r="K59" s="1039"/>
      <c r="L59" s="1039"/>
      <c r="M59" s="1039"/>
      <c r="N59" s="1039"/>
      <c r="O59" s="1039"/>
      <c r="P59" s="1040"/>
      <c r="Q59" s="1041"/>
      <c r="R59" s="1026"/>
      <c r="S59" s="1026"/>
      <c r="T59" s="1026"/>
      <c r="U59" s="1026"/>
      <c r="V59" s="1026"/>
      <c r="W59" s="1026"/>
      <c r="X59" s="1026"/>
      <c r="Y59" s="1026"/>
      <c r="Z59" s="1026"/>
      <c r="AA59" s="1026"/>
      <c r="AB59" s="1026"/>
      <c r="AC59" s="1026"/>
      <c r="AD59" s="1026"/>
      <c r="AE59" s="1042"/>
      <c r="AF59" s="1022"/>
      <c r="AG59" s="1023"/>
      <c r="AH59" s="1023"/>
      <c r="AI59" s="1023"/>
      <c r="AJ59" s="1024"/>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1033"/>
      <c r="BF59" s="1033"/>
      <c r="BG59" s="1033"/>
      <c r="BH59" s="1033"/>
      <c r="BI59" s="1034"/>
      <c r="BJ59" s="205"/>
      <c r="BK59" s="205"/>
      <c r="BL59" s="205"/>
      <c r="BM59" s="205"/>
      <c r="BN59" s="205"/>
      <c r="BO59" s="218"/>
      <c r="BP59" s="218"/>
      <c r="BQ59" s="215">
        <v>53</v>
      </c>
      <c r="BR59" s="216"/>
      <c r="BS59" s="1017"/>
      <c r="BT59" s="1018"/>
      <c r="BU59" s="1018"/>
      <c r="BV59" s="1018"/>
      <c r="BW59" s="1018"/>
      <c r="BX59" s="1018"/>
      <c r="BY59" s="1018"/>
      <c r="BZ59" s="1018"/>
      <c r="CA59" s="1018"/>
      <c r="CB59" s="1018"/>
      <c r="CC59" s="1018"/>
      <c r="CD59" s="1018"/>
      <c r="CE59" s="1018"/>
      <c r="CF59" s="1018"/>
      <c r="CG59" s="1019"/>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199"/>
    </row>
    <row r="60" spans="1:131" s="200" customFormat="1" ht="26.25" customHeight="1" x14ac:dyDescent="0.15">
      <c r="A60" s="214">
        <v>33</v>
      </c>
      <c r="B60" s="1038"/>
      <c r="C60" s="1039"/>
      <c r="D60" s="1039"/>
      <c r="E60" s="1039"/>
      <c r="F60" s="1039"/>
      <c r="G60" s="1039"/>
      <c r="H60" s="1039"/>
      <c r="I60" s="1039"/>
      <c r="J60" s="1039"/>
      <c r="K60" s="1039"/>
      <c r="L60" s="1039"/>
      <c r="M60" s="1039"/>
      <c r="N60" s="1039"/>
      <c r="O60" s="1039"/>
      <c r="P60" s="1040"/>
      <c r="Q60" s="1041"/>
      <c r="R60" s="1026"/>
      <c r="S60" s="1026"/>
      <c r="T60" s="1026"/>
      <c r="U60" s="1026"/>
      <c r="V60" s="1026"/>
      <c r="W60" s="1026"/>
      <c r="X60" s="1026"/>
      <c r="Y60" s="1026"/>
      <c r="Z60" s="1026"/>
      <c r="AA60" s="1026"/>
      <c r="AB60" s="1026"/>
      <c r="AC60" s="1026"/>
      <c r="AD60" s="1026"/>
      <c r="AE60" s="1042"/>
      <c r="AF60" s="1022"/>
      <c r="AG60" s="1023"/>
      <c r="AH60" s="1023"/>
      <c r="AI60" s="1023"/>
      <c r="AJ60" s="1024"/>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1033"/>
      <c r="BF60" s="1033"/>
      <c r="BG60" s="1033"/>
      <c r="BH60" s="1033"/>
      <c r="BI60" s="1034"/>
      <c r="BJ60" s="205"/>
      <c r="BK60" s="205"/>
      <c r="BL60" s="205"/>
      <c r="BM60" s="205"/>
      <c r="BN60" s="205"/>
      <c r="BO60" s="218"/>
      <c r="BP60" s="218"/>
      <c r="BQ60" s="215">
        <v>54</v>
      </c>
      <c r="BR60" s="216"/>
      <c r="BS60" s="1017"/>
      <c r="BT60" s="1018"/>
      <c r="BU60" s="1018"/>
      <c r="BV60" s="1018"/>
      <c r="BW60" s="1018"/>
      <c r="BX60" s="1018"/>
      <c r="BY60" s="1018"/>
      <c r="BZ60" s="1018"/>
      <c r="CA60" s="1018"/>
      <c r="CB60" s="1018"/>
      <c r="CC60" s="1018"/>
      <c r="CD60" s="1018"/>
      <c r="CE60" s="1018"/>
      <c r="CF60" s="1018"/>
      <c r="CG60" s="1019"/>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199"/>
    </row>
    <row r="61" spans="1:131" s="200" customFormat="1" ht="26.25" customHeight="1" thickBot="1" x14ac:dyDescent="0.2">
      <c r="A61" s="214">
        <v>34</v>
      </c>
      <c r="B61" s="1038"/>
      <c r="C61" s="1039"/>
      <c r="D61" s="1039"/>
      <c r="E61" s="1039"/>
      <c r="F61" s="1039"/>
      <c r="G61" s="1039"/>
      <c r="H61" s="1039"/>
      <c r="I61" s="1039"/>
      <c r="J61" s="1039"/>
      <c r="K61" s="1039"/>
      <c r="L61" s="1039"/>
      <c r="M61" s="1039"/>
      <c r="N61" s="1039"/>
      <c r="O61" s="1039"/>
      <c r="P61" s="1040"/>
      <c r="Q61" s="1041"/>
      <c r="R61" s="1026"/>
      <c r="S61" s="1026"/>
      <c r="T61" s="1026"/>
      <c r="U61" s="1026"/>
      <c r="V61" s="1026"/>
      <c r="W61" s="1026"/>
      <c r="X61" s="1026"/>
      <c r="Y61" s="1026"/>
      <c r="Z61" s="1026"/>
      <c r="AA61" s="1026"/>
      <c r="AB61" s="1026"/>
      <c r="AC61" s="1026"/>
      <c r="AD61" s="1026"/>
      <c r="AE61" s="1042"/>
      <c r="AF61" s="1022"/>
      <c r="AG61" s="1023"/>
      <c r="AH61" s="1023"/>
      <c r="AI61" s="1023"/>
      <c r="AJ61" s="1024"/>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1033"/>
      <c r="BF61" s="1033"/>
      <c r="BG61" s="1033"/>
      <c r="BH61" s="1033"/>
      <c r="BI61" s="1034"/>
      <c r="BJ61" s="205"/>
      <c r="BK61" s="205"/>
      <c r="BL61" s="205"/>
      <c r="BM61" s="205"/>
      <c r="BN61" s="205"/>
      <c r="BO61" s="218"/>
      <c r="BP61" s="218"/>
      <c r="BQ61" s="215">
        <v>55</v>
      </c>
      <c r="BR61" s="216"/>
      <c r="BS61" s="1017"/>
      <c r="BT61" s="1018"/>
      <c r="BU61" s="1018"/>
      <c r="BV61" s="1018"/>
      <c r="BW61" s="1018"/>
      <c r="BX61" s="1018"/>
      <c r="BY61" s="1018"/>
      <c r="BZ61" s="1018"/>
      <c r="CA61" s="1018"/>
      <c r="CB61" s="1018"/>
      <c r="CC61" s="1018"/>
      <c r="CD61" s="1018"/>
      <c r="CE61" s="1018"/>
      <c r="CF61" s="1018"/>
      <c r="CG61" s="1019"/>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199"/>
    </row>
    <row r="62" spans="1:131" s="200" customFormat="1" ht="26.25" customHeight="1" x14ac:dyDescent="0.15">
      <c r="A62" s="214">
        <v>35</v>
      </c>
      <c r="B62" s="1038"/>
      <c r="C62" s="1039"/>
      <c r="D62" s="1039"/>
      <c r="E62" s="1039"/>
      <c r="F62" s="1039"/>
      <c r="G62" s="1039"/>
      <c r="H62" s="1039"/>
      <c r="I62" s="1039"/>
      <c r="J62" s="1039"/>
      <c r="K62" s="1039"/>
      <c r="L62" s="1039"/>
      <c r="M62" s="1039"/>
      <c r="N62" s="1039"/>
      <c r="O62" s="1039"/>
      <c r="P62" s="1040"/>
      <c r="Q62" s="1041"/>
      <c r="R62" s="1026"/>
      <c r="S62" s="1026"/>
      <c r="T62" s="1026"/>
      <c r="U62" s="1026"/>
      <c r="V62" s="1026"/>
      <c r="W62" s="1026"/>
      <c r="X62" s="1026"/>
      <c r="Y62" s="1026"/>
      <c r="Z62" s="1026"/>
      <c r="AA62" s="1026"/>
      <c r="AB62" s="1026"/>
      <c r="AC62" s="1026"/>
      <c r="AD62" s="1026"/>
      <c r="AE62" s="1042"/>
      <c r="AF62" s="1022"/>
      <c r="AG62" s="1023"/>
      <c r="AH62" s="1023"/>
      <c r="AI62" s="1023"/>
      <c r="AJ62" s="1024"/>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1033"/>
      <c r="BF62" s="1033"/>
      <c r="BG62" s="1033"/>
      <c r="BH62" s="1033"/>
      <c r="BI62" s="1034"/>
      <c r="BJ62" s="1035" t="s">
        <v>388</v>
      </c>
      <c r="BK62" s="1036"/>
      <c r="BL62" s="1036"/>
      <c r="BM62" s="1036"/>
      <c r="BN62" s="1037"/>
      <c r="BO62" s="218"/>
      <c r="BP62" s="218"/>
      <c r="BQ62" s="215">
        <v>56</v>
      </c>
      <c r="BR62" s="216"/>
      <c r="BS62" s="1017"/>
      <c r="BT62" s="1018"/>
      <c r="BU62" s="1018"/>
      <c r="BV62" s="1018"/>
      <c r="BW62" s="1018"/>
      <c r="BX62" s="1018"/>
      <c r="BY62" s="1018"/>
      <c r="BZ62" s="1018"/>
      <c r="CA62" s="1018"/>
      <c r="CB62" s="1018"/>
      <c r="CC62" s="1018"/>
      <c r="CD62" s="1018"/>
      <c r="CE62" s="1018"/>
      <c r="CF62" s="1018"/>
      <c r="CG62" s="1019"/>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199"/>
    </row>
    <row r="63" spans="1:131" s="200" customFormat="1" ht="26.25" customHeight="1" thickBot="1" x14ac:dyDescent="0.2">
      <c r="A63" s="217" t="s">
        <v>368</v>
      </c>
      <c r="B63" s="943" t="s">
        <v>389</v>
      </c>
      <c r="C63" s="944"/>
      <c r="D63" s="944"/>
      <c r="E63" s="944"/>
      <c r="F63" s="944"/>
      <c r="G63" s="944"/>
      <c r="H63" s="944"/>
      <c r="I63" s="944"/>
      <c r="J63" s="944"/>
      <c r="K63" s="944"/>
      <c r="L63" s="944"/>
      <c r="M63" s="944"/>
      <c r="N63" s="944"/>
      <c r="O63" s="944"/>
      <c r="P63" s="945"/>
      <c r="Q63" s="962"/>
      <c r="R63" s="963"/>
      <c r="S63" s="963"/>
      <c r="T63" s="963"/>
      <c r="U63" s="963"/>
      <c r="V63" s="963"/>
      <c r="W63" s="963"/>
      <c r="X63" s="963"/>
      <c r="Y63" s="963"/>
      <c r="Z63" s="963"/>
      <c r="AA63" s="963"/>
      <c r="AB63" s="963"/>
      <c r="AC63" s="963"/>
      <c r="AD63" s="963"/>
      <c r="AE63" s="965"/>
      <c r="AF63" s="1031">
        <v>185</v>
      </c>
      <c r="AG63" s="964"/>
      <c r="AH63" s="964"/>
      <c r="AI63" s="964"/>
      <c r="AJ63" s="1032"/>
      <c r="AK63" s="966"/>
      <c r="AL63" s="963"/>
      <c r="AM63" s="963"/>
      <c r="AN63" s="963"/>
      <c r="AO63" s="963"/>
      <c r="AP63" s="964">
        <f>SUM(AP32:AT62)</f>
        <v>686</v>
      </c>
      <c r="AQ63" s="964"/>
      <c r="AR63" s="964"/>
      <c r="AS63" s="964"/>
      <c r="AT63" s="964"/>
      <c r="AU63" s="964">
        <f>SUM(AU32:AY62)</f>
        <v>239</v>
      </c>
      <c r="AV63" s="964"/>
      <c r="AW63" s="964"/>
      <c r="AX63" s="964"/>
      <c r="AY63" s="964"/>
      <c r="AZ63" s="1028"/>
      <c r="BA63" s="1028"/>
      <c r="BB63" s="1028"/>
      <c r="BC63" s="1028"/>
      <c r="BD63" s="1028"/>
      <c r="BE63" s="960"/>
      <c r="BF63" s="960"/>
      <c r="BG63" s="960"/>
      <c r="BH63" s="960"/>
      <c r="BI63" s="961"/>
      <c r="BJ63" s="1029" t="s">
        <v>112</v>
      </c>
      <c r="BK63" s="950"/>
      <c r="BL63" s="950"/>
      <c r="BM63" s="950"/>
      <c r="BN63" s="1030"/>
      <c r="BO63" s="218"/>
      <c r="BP63" s="218"/>
      <c r="BQ63" s="215">
        <v>57</v>
      </c>
      <c r="BR63" s="216"/>
      <c r="BS63" s="1017"/>
      <c r="BT63" s="1018"/>
      <c r="BU63" s="1018"/>
      <c r="BV63" s="1018"/>
      <c r="BW63" s="1018"/>
      <c r="BX63" s="1018"/>
      <c r="BY63" s="1018"/>
      <c r="BZ63" s="1018"/>
      <c r="CA63" s="1018"/>
      <c r="CB63" s="1018"/>
      <c r="CC63" s="1018"/>
      <c r="CD63" s="1018"/>
      <c r="CE63" s="1018"/>
      <c r="CF63" s="1018"/>
      <c r="CG63" s="1019"/>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7"/>
      <c r="BT64" s="1018"/>
      <c r="BU64" s="1018"/>
      <c r="BV64" s="1018"/>
      <c r="BW64" s="1018"/>
      <c r="BX64" s="1018"/>
      <c r="BY64" s="1018"/>
      <c r="BZ64" s="1018"/>
      <c r="CA64" s="1018"/>
      <c r="CB64" s="1018"/>
      <c r="CC64" s="1018"/>
      <c r="CD64" s="1018"/>
      <c r="CE64" s="1018"/>
      <c r="CF64" s="1018"/>
      <c r="CG64" s="1019"/>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7"/>
      <c r="BT65" s="1018"/>
      <c r="BU65" s="1018"/>
      <c r="BV65" s="1018"/>
      <c r="BW65" s="1018"/>
      <c r="BX65" s="1018"/>
      <c r="BY65" s="1018"/>
      <c r="BZ65" s="1018"/>
      <c r="CA65" s="1018"/>
      <c r="CB65" s="1018"/>
      <c r="CC65" s="1018"/>
      <c r="CD65" s="1018"/>
      <c r="CE65" s="1018"/>
      <c r="CF65" s="1018"/>
      <c r="CG65" s="1019"/>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199"/>
    </row>
    <row r="66" spans="1:131" s="200" customFormat="1" ht="26.25" customHeight="1" x14ac:dyDescent="0.15">
      <c r="A66" s="998" t="s">
        <v>391</v>
      </c>
      <c r="B66" s="999"/>
      <c r="C66" s="999"/>
      <c r="D66" s="999"/>
      <c r="E66" s="999"/>
      <c r="F66" s="999"/>
      <c r="G66" s="999"/>
      <c r="H66" s="999"/>
      <c r="I66" s="999"/>
      <c r="J66" s="999"/>
      <c r="K66" s="999"/>
      <c r="L66" s="999"/>
      <c r="M66" s="999"/>
      <c r="N66" s="999"/>
      <c r="O66" s="999"/>
      <c r="P66" s="1000"/>
      <c r="Q66" s="1004" t="s">
        <v>372</v>
      </c>
      <c r="R66" s="1005"/>
      <c r="S66" s="1005"/>
      <c r="T66" s="1005"/>
      <c r="U66" s="1006"/>
      <c r="V66" s="1004" t="s">
        <v>373</v>
      </c>
      <c r="W66" s="1005"/>
      <c r="X66" s="1005"/>
      <c r="Y66" s="1005"/>
      <c r="Z66" s="1006"/>
      <c r="AA66" s="1004" t="s">
        <v>374</v>
      </c>
      <c r="AB66" s="1005"/>
      <c r="AC66" s="1005"/>
      <c r="AD66" s="1005"/>
      <c r="AE66" s="1006"/>
      <c r="AF66" s="1010" t="s">
        <v>375</v>
      </c>
      <c r="AG66" s="1011"/>
      <c r="AH66" s="1011"/>
      <c r="AI66" s="1011"/>
      <c r="AJ66" s="1012"/>
      <c r="AK66" s="1004" t="s">
        <v>376</v>
      </c>
      <c r="AL66" s="999"/>
      <c r="AM66" s="999"/>
      <c r="AN66" s="999"/>
      <c r="AO66" s="1000"/>
      <c r="AP66" s="1004" t="s">
        <v>377</v>
      </c>
      <c r="AQ66" s="1005"/>
      <c r="AR66" s="1005"/>
      <c r="AS66" s="1005"/>
      <c r="AT66" s="1006"/>
      <c r="AU66" s="1004" t="s">
        <v>392</v>
      </c>
      <c r="AV66" s="1005"/>
      <c r="AW66" s="1005"/>
      <c r="AX66" s="1005"/>
      <c r="AY66" s="1006"/>
      <c r="AZ66" s="1004" t="s">
        <v>356</v>
      </c>
      <c r="BA66" s="1005"/>
      <c r="BB66" s="1005"/>
      <c r="BC66" s="1005"/>
      <c r="BD66" s="1020"/>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21"/>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8" t="s">
        <v>536</v>
      </c>
      <c r="C68" s="989"/>
      <c r="D68" s="989"/>
      <c r="E68" s="989"/>
      <c r="F68" s="989"/>
      <c r="G68" s="989"/>
      <c r="H68" s="989"/>
      <c r="I68" s="989"/>
      <c r="J68" s="989"/>
      <c r="K68" s="989"/>
      <c r="L68" s="989"/>
      <c r="M68" s="989"/>
      <c r="N68" s="989"/>
      <c r="O68" s="989"/>
      <c r="P68" s="990"/>
      <c r="Q68" s="991">
        <v>388</v>
      </c>
      <c r="R68" s="985"/>
      <c r="S68" s="985"/>
      <c r="T68" s="985"/>
      <c r="U68" s="985"/>
      <c r="V68" s="985">
        <v>377</v>
      </c>
      <c r="W68" s="985"/>
      <c r="X68" s="985"/>
      <c r="Y68" s="985"/>
      <c r="Z68" s="985"/>
      <c r="AA68" s="985">
        <f>Q68-V68</f>
        <v>11</v>
      </c>
      <c r="AB68" s="985"/>
      <c r="AC68" s="985"/>
      <c r="AD68" s="985"/>
      <c r="AE68" s="985"/>
      <c r="AF68" s="985">
        <v>11</v>
      </c>
      <c r="AG68" s="985"/>
      <c r="AH68" s="985"/>
      <c r="AI68" s="985"/>
      <c r="AJ68" s="985"/>
      <c r="AK68" s="985" t="s">
        <v>546</v>
      </c>
      <c r="AL68" s="985"/>
      <c r="AM68" s="985"/>
      <c r="AN68" s="985"/>
      <c r="AO68" s="985"/>
      <c r="AP68" s="985" t="s">
        <v>547</v>
      </c>
      <c r="AQ68" s="985"/>
      <c r="AR68" s="985"/>
      <c r="AS68" s="985"/>
      <c r="AT68" s="985"/>
      <c r="AU68" s="985" t="s">
        <v>547</v>
      </c>
      <c r="AV68" s="985"/>
      <c r="AW68" s="985"/>
      <c r="AX68" s="985"/>
      <c r="AY68" s="985"/>
      <c r="AZ68" s="986"/>
      <c r="BA68" s="986"/>
      <c r="BB68" s="986"/>
      <c r="BC68" s="986"/>
      <c r="BD68" s="987"/>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7" t="s">
        <v>538</v>
      </c>
      <c r="C69" s="978"/>
      <c r="D69" s="978"/>
      <c r="E69" s="978"/>
      <c r="F69" s="978"/>
      <c r="G69" s="978"/>
      <c r="H69" s="978"/>
      <c r="I69" s="978"/>
      <c r="J69" s="978"/>
      <c r="K69" s="978"/>
      <c r="L69" s="978"/>
      <c r="M69" s="978"/>
      <c r="N69" s="978"/>
      <c r="O69" s="978"/>
      <c r="P69" s="979"/>
      <c r="Q69" s="980">
        <v>105</v>
      </c>
      <c r="R69" s="974"/>
      <c r="S69" s="974"/>
      <c r="T69" s="974"/>
      <c r="U69" s="974"/>
      <c r="V69" s="974">
        <v>99</v>
      </c>
      <c r="W69" s="974"/>
      <c r="X69" s="974"/>
      <c r="Y69" s="974"/>
      <c r="Z69" s="974"/>
      <c r="AA69" s="974">
        <f>Q69-V69</f>
        <v>6</v>
      </c>
      <c r="AB69" s="974"/>
      <c r="AC69" s="974"/>
      <c r="AD69" s="974"/>
      <c r="AE69" s="974"/>
      <c r="AF69" s="974">
        <v>6</v>
      </c>
      <c r="AG69" s="974"/>
      <c r="AH69" s="974"/>
      <c r="AI69" s="974"/>
      <c r="AJ69" s="974"/>
      <c r="AK69" s="974" t="s">
        <v>548</v>
      </c>
      <c r="AL69" s="974"/>
      <c r="AM69" s="974"/>
      <c r="AN69" s="974"/>
      <c r="AO69" s="974"/>
      <c r="AP69" s="974" t="s">
        <v>547</v>
      </c>
      <c r="AQ69" s="974"/>
      <c r="AR69" s="974"/>
      <c r="AS69" s="974"/>
      <c r="AT69" s="974"/>
      <c r="AU69" s="974" t="s">
        <v>547</v>
      </c>
      <c r="AV69" s="974"/>
      <c r="AW69" s="974"/>
      <c r="AX69" s="974"/>
      <c r="AY69" s="974"/>
      <c r="AZ69" s="975"/>
      <c r="BA69" s="975"/>
      <c r="BB69" s="975"/>
      <c r="BC69" s="975"/>
      <c r="BD69" s="976"/>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7" t="s">
        <v>537</v>
      </c>
      <c r="C70" s="978"/>
      <c r="D70" s="978"/>
      <c r="E70" s="978"/>
      <c r="F70" s="978"/>
      <c r="G70" s="978"/>
      <c r="H70" s="978"/>
      <c r="I70" s="978"/>
      <c r="J70" s="978"/>
      <c r="K70" s="978"/>
      <c r="L70" s="978"/>
      <c r="M70" s="978"/>
      <c r="N70" s="978"/>
      <c r="O70" s="978"/>
      <c r="P70" s="979"/>
      <c r="Q70" s="980">
        <v>1322</v>
      </c>
      <c r="R70" s="974"/>
      <c r="S70" s="974"/>
      <c r="T70" s="974"/>
      <c r="U70" s="974"/>
      <c r="V70" s="974">
        <v>1300</v>
      </c>
      <c r="W70" s="974"/>
      <c r="X70" s="974"/>
      <c r="Y70" s="974"/>
      <c r="Z70" s="974"/>
      <c r="AA70" s="974">
        <f>Q70-V70</f>
        <v>22</v>
      </c>
      <c r="AB70" s="974"/>
      <c r="AC70" s="974"/>
      <c r="AD70" s="974"/>
      <c r="AE70" s="974"/>
      <c r="AF70" s="974">
        <v>22</v>
      </c>
      <c r="AG70" s="974"/>
      <c r="AH70" s="974"/>
      <c r="AI70" s="974"/>
      <c r="AJ70" s="974"/>
      <c r="AK70" s="974" t="s">
        <v>548</v>
      </c>
      <c r="AL70" s="974"/>
      <c r="AM70" s="974"/>
      <c r="AN70" s="974"/>
      <c r="AO70" s="974"/>
      <c r="AP70" s="974">
        <v>442</v>
      </c>
      <c r="AQ70" s="974"/>
      <c r="AR70" s="974"/>
      <c r="AS70" s="974"/>
      <c r="AT70" s="974"/>
      <c r="AU70" s="974">
        <v>9</v>
      </c>
      <c r="AV70" s="974"/>
      <c r="AW70" s="974"/>
      <c r="AX70" s="974"/>
      <c r="AY70" s="974"/>
      <c r="AZ70" s="975"/>
      <c r="BA70" s="975"/>
      <c r="BB70" s="975"/>
      <c r="BC70" s="975"/>
      <c r="BD70" s="976"/>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7" t="s">
        <v>539</v>
      </c>
      <c r="C71" s="978"/>
      <c r="D71" s="978"/>
      <c r="E71" s="978"/>
      <c r="F71" s="978"/>
      <c r="G71" s="978"/>
      <c r="H71" s="978"/>
      <c r="I71" s="978"/>
      <c r="J71" s="978"/>
      <c r="K71" s="978"/>
      <c r="L71" s="978"/>
      <c r="M71" s="978"/>
      <c r="N71" s="978"/>
      <c r="O71" s="978"/>
      <c r="P71" s="979"/>
      <c r="Q71" s="980">
        <v>16</v>
      </c>
      <c r="R71" s="974"/>
      <c r="S71" s="974"/>
      <c r="T71" s="974"/>
      <c r="U71" s="974"/>
      <c r="V71" s="974">
        <v>15</v>
      </c>
      <c r="W71" s="974"/>
      <c r="X71" s="974"/>
      <c r="Y71" s="974"/>
      <c r="Z71" s="974"/>
      <c r="AA71" s="974">
        <f>Q71-V71</f>
        <v>1</v>
      </c>
      <c r="AB71" s="974"/>
      <c r="AC71" s="974"/>
      <c r="AD71" s="974"/>
      <c r="AE71" s="974"/>
      <c r="AF71" s="974">
        <v>1</v>
      </c>
      <c r="AG71" s="974"/>
      <c r="AH71" s="974"/>
      <c r="AI71" s="974"/>
      <c r="AJ71" s="974"/>
      <c r="AK71" s="974" t="s">
        <v>547</v>
      </c>
      <c r="AL71" s="974"/>
      <c r="AM71" s="974"/>
      <c r="AN71" s="974"/>
      <c r="AO71" s="974"/>
      <c r="AP71" s="974" t="s">
        <v>547</v>
      </c>
      <c r="AQ71" s="974"/>
      <c r="AR71" s="974"/>
      <c r="AS71" s="974"/>
      <c r="AT71" s="974"/>
      <c r="AU71" s="974" t="s">
        <v>549</v>
      </c>
      <c r="AV71" s="974"/>
      <c r="AW71" s="974"/>
      <c r="AX71" s="974"/>
      <c r="AY71" s="974"/>
      <c r="AZ71" s="975"/>
      <c r="BA71" s="975"/>
      <c r="BB71" s="975"/>
      <c r="BC71" s="975"/>
      <c r="BD71" s="976"/>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7" t="s">
        <v>540</v>
      </c>
      <c r="C72" s="978"/>
      <c r="D72" s="978"/>
      <c r="E72" s="978"/>
      <c r="F72" s="978"/>
      <c r="G72" s="978"/>
      <c r="H72" s="978"/>
      <c r="I72" s="978"/>
      <c r="J72" s="978"/>
      <c r="K72" s="978"/>
      <c r="L72" s="978"/>
      <c r="M72" s="978"/>
      <c r="N72" s="978"/>
      <c r="O72" s="978"/>
      <c r="P72" s="979"/>
      <c r="Q72" s="980">
        <v>33</v>
      </c>
      <c r="R72" s="974"/>
      <c r="S72" s="974"/>
      <c r="T72" s="974"/>
      <c r="U72" s="974"/>
      <c r="V72" s="974">
        <v>31</v>
      </c>
      <c r="W72" s="974"/>
      <c r="X72" s="974"/>
      <c r="Y72" s="974"/>
      <c r="Z72" s="974"/>
      <c r="AA72" s="974">
        <f>Q72-V72</f>
        <v>2</v>
      </c>
      <c r="AB72" s="974"/>
      <c r="AC72" s="974"/>
      <c r="AD72" s="974"/>
      <c r="AE72" s="974"/>
      <c r="AF72" s="974">
        <v>2</v>
      </c>
      <c r="AG72" s="974"/>
      <c r="AH72" s="974"/>
      <c r="AI72" s="974"/>
      <c r="AJ72" s="974"/>
      <c r="AK72" s="974" t="s">
        <v>548</v>
      </c>
      <c r="AL72" s="974"/>
      <c r="AM72" s="974"/>
      <c r="AN72" s="974"/>
      <c r="AO72" s="974"/>
      <c r="AP72" s="974" t="s">
        <v>547</v>
      </c>
      <c r="AQ72" s="974"/>
      <c r="AR72" s="974"/>
      <c r="AS72" s="974"/>
      <c r="AT72" s="974"/>
      <c r="AU72" s="974" t="s">
        <v>547</v>
      </c>
      <c r="AV72" s="974"/>
      <c r="AW72" s="974"/>
      <c r="AX72" s="974"/>
      <c r="AY72" s="974"/>
      <c r="AZ72" s="975"/>
      <c r="BA72" s="975"/>
      <c r="BB72" s="975"/>
      <c r="BC72" s="975"/>
      <c r="BD72" s="976"/>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7"/>
      <c r="C73" s="978"/>
      <c r="D73" s="978"/>
      <c r="E73" s="978"/>
      <c r="F73" s="978"/>
      <c r="G73" s="978"/>
      <c r="H73" s="978"/>
      <c r="I73" s="978"/>
      <c r="J73" s="978"/>
      <c r="K73" s="978"/>
      <c r="L73" s="978"/>
      <c r="M73" s="978"/>
      <c r="N73" s="978"/>
      <c r="O73" s="978"/>
      <c r="P73" s="979"/>
      <c r="Q73" s="980"/>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4"/>
      <c r="AY73" s="974"/>
      <c r="AZ73" s="975"/>
      <c r="BA73" s="975"/>
      <c r="BB73" s="975"/>
      <c r="BC73" s="975"/>
      <c r="BD73" s="976"/>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7"/>
      <c r="C74" s="978"/>
      <c r="D74" s="978"/>
      <c r="E74" s="978"/>
      <c r="F74" s="978"/>
      <c r="G74" s="978"/>
      <c r="H74" s="978"/>
      <c r="I74" s="978"/>
      <c r="J74" s="978"/>
      <c r="K74" s="978"/>
      <c r="L74" s="978"/>
      <c r="M74" s="978"/>
      <c r="N74" s="978"/>
      <c r="O74" s="978"/>
      <c r="P74" s="979"/>
      <c r="Q74" s="980"/>
      <c r="R74" s="974"/>
      <c r="S74" s="974"/>
      <c r="T74" s="974"/>
      <c r="U74" s="974"/>
      <c r="V74" s="974"/>
      <c r="W74" s="974"/>
      <c r="X74" s="974"/>
      <c r="Y74" s="974"/>
      <c r="Z74" s="974"/>
      <c r="AA74" s="974"/>
      <c r="AB74" s="974"/>
      <c r="AC74" s="974"/>
      <c r="AD74" s="974"/>
      <c r="AE74" s="974"/>
      <c r="AF74" s="974"/>
      <c r="AG74" s="974"/>
      <c r="AH74" s="974"/>
      <c r="AI74" s="974"/>
      <c r="AJ74" s="974"/>
      <c r="AK74" s="974"/>
      <c r="AL74" s="974"/>
      <c r="AM74" s="974"/>
      <c r="AN74" s="974"/>
      <c r="AO74" s="974"/>
      <c r="AP74" s="974"/>
      <c r="AQ74" s="974"/>
      <c r="AR74" s="974"/>
      <c r="AS74" s="974"/>
      <c r="AT74" s="974"/>
      <c r="AU74" s="974"/>
      <c r="AV74" s="974"/>
      <c r="AW74" s="974"/>
      <c r="AX74" s="974"/>
      <c r="AY74" s="974"/>
      <c r="AZ74" s="975"/>
      <c r="BA74" s="975"/>
      <c r="BB74" s="975"/>
      <c r="BC74" s="975"/>
      <c r="BD74" s="976"/>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7"/>
      <c r="C75" s="978"/>
      <c r="D75" s="978"/>
      <c r="E75" s="978"/>
      <c r="F75" s="978"/>
      <c r="G75" s="978"/>
      <c r="H75" s="978"/>
      <c r="I75" s="978"/>
      <c r="J75" s="978"/>
      <c r="K75" s="978"/>
      <c r="L75" s="978"/>
      <c r="M75" s="978"/>
      <c r="N75" s="978"/>
      <c r="O75" s="978"/>
      <c r="P75" s="979"/>
      <c r="Q75" s="981"/>
      <c r="R75" s="982"/>
      <c r="S75" s="982"/>
      <c r="T75" s="982"/>
      <c r="U75" s="983"/>
      <c r="V75" s="984"/>
      <c r="W75" s="982"/>
      <c r="X75" s="982"/>
      <c r="Y75" s="982"/>
      <c r="Z75" s="983"/>
      <c r="AA75" s="984"/>
      <c r="AB75" s="982"/>
      <c r="AC75" s="982"/>
      <c r="AD75" s="982"/>
      <c r="AE75" s="983"/>
      <c r="AF75" s="984"/>
      <c r="AG75" s="982"/>
      <c r="AH75" s="982"/>
      <c r="AI75" s="982"/>
      <c r="AJ75" s="983"/>
      <c r="AK75" s="984"/>
      <c r="AL75" s="982"/>
      <c r="AM75" s="982"/>
      <c r="AN75" s="982"/>
      <c r="AO75" s="983"/>
      <c r="AP75" s="984"/>
      <c r="AQ75" s="982"/>
      <c r="AR75" s="982"/>
      <c r="AS75" s="982"/>
      <c r="AT75" s="983"/>
      <c r="AU75" s="984"/>
      <c r="AV75" s="982"/>
      <c r="AW75" s="982"/>
      <c r="AX75" s="982"/>
      <c r="AY75" s="983"/>
      <c r="AZ75" s="975"/>
      <c r="BA75" s="975"/>
      <c r="BB75" s="975"/>
      <c r="BC75" s="975"/>
      <c r="BD75" s="976"/>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7"/>
      <c r="C76" s="978"/>
      <c r="D76" s="978"/>
      <c r="E76" s="978"/>
      <c r="F76" s="978"/>
      <c r="G76" s="978"/>
      <c r="H76" s="978"/>
      <c r="I76" s="978"/>
      <c r="J76" s="978"/>
      <c r="K76" s="978"/>
      <c r="L76" s="978"/>
      <c r="M76" s="978"/>
      <c r="N76" s="978"/>
      <c r="O76" s="978"/>
      <c r="P76" s="979"/>
      <c r="Q76" s="981"/>
      <c r="R76" s="982"/>
      <c r="S76" s="982"/>
      <c r="T76" s="982"/>
      <c r="U76" s="983"/>
      <c r="V76" s="984"/>
      <c r="W76" s="982"/>
      <c r="X76" s="982"/>
      <c r="Y76" s="982"/>
      <c r="Z76" s="983"/>
      <c r="AA76" s="984"/>
      <c r="AB76" s="982"/>
      <c r="AC76" s="982"/>
      <c r="AD76" s="982"/>
      <c r="AE76" s="983"/>
      <c r="AF76" s="984"/>
      <c r="AG76" s="982"/>
      <c r="AH76" s="982"/>
      <c r="AI76" s="982"/>
      <c r="AJ76" s="983"/>
      <c r="AK76" s="984"/>
      <c r="AL76" s="982"/>
      <c r="AM76" s="982"/>
      <c r="AN76" s="982"/>
      <c r="AO76" s="983"/>
      <c r="AP76" s="984"/>
      <c r="AQ76" s="982"/>
      <c r="AR76" s="982"/>
      <c r="AS76" s="982"/>
      <c r="AT76" s="983"/>
      <c r="AU76" s="984"/>
      <c r="AV76" s="982"/>
      <c r="AW76" s="982"/>
      <c r="AX76" s="982"/>
      <c r="AY76" s="983"/>
      <c r="AZ76" s="975"/>
      <c r="BA76" s="975"/>
      <c r="BB76" s="975"/>
      <c r="BC76" s="975"/>
      <c r="BD76" s="976"/>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393</v>
      </c>
      <c r="C88" s="944"/>
      <c r="D88" s="944"/>
      <c r="E88" s="944"/>
      <c r="F88" s="944"/>
      <c r="G88" s="944"/>
      <c r="H88" s="944"/>
      <c r="I88" s="944"/>
      <c r="J88" s="944"/>
      <c r="K88" s="944"/>
      <c r="L88" s="944"/>
      <c r="M88" s="944"/>
      <c r="N88" s="944"/>
      <c r="O88" s="944"/>
      <c r="P88" s="945"/>
      <c r="Q88" s="962"/>
      <c r="R88" s="963"/>
      <c r="S88" s="963"/>
      <c r="T88" s="963"/>
      <c r="U88" s="963"/>
      <c r="V88" s="963"/>
      <c r="W88" s="963"/>
      <c r="X88" s="963"/>
      <c r="Y88" s="963"/>
      <c r="Z88" s="963"/>
      <c r="AA88" s="963"/>
      <c r="AB88" s="963"/>
      <c r="AC88" s="963"/>
      <c r="AD88" s="963"/>
      <c r="AE88" s="963"/>
      <c r="AF88" s="964">
        <f>SUM(AF68:AJ87)</f>
        <v>42</v>
      </c>
      <c r="AG88" s="964"/>
      <c r="AH88" s="964"/>
      <c r="AI88" s="964"/>
      <c r="AJ88" s="964"/>
      <c r="AK88" s="965"/>
      <c r="AL88" s="947"/>
      <c r="AM88" s="947"/>
      <c r="AN88" s="947"/>
      <c r="AO88" s="966"/>
      <c r="AP88" s="958">
        <f>SUM(AP68:AT87)</f>
        <v>442</v>
      </c>
      <c r="AQ88" s="950"/>
      <c r="AR88" s="950"/>
      <c r="AS88" s="950"/>
      <c r="AT88" s="959"/>
      <c r="AU88" s="958">
        <f>SUM(AU68:AY87)</f>
        <v>9</v>
      </c>
      <c r="AV88" s="950"/>
      <c r="AW88" s="950"/>
      <c r="AX88" s="950"/>
      <c r="AY88" s="959"/>
      <c r="AZ88" s="960"/>
      <c r="BA88" s="960"/>
      <c r="BB88" s="960"/>
      <c r="BC88" s="960"/>
      <c r="BD88" s="961"/>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SUM(CR7:CV88)</f>
        <v>7</v>
      </c>
      <c r="CS102" s="950"/>
      <c r="CT102" s="950"/>
      <c r="CU102" s="950"/>
      <c r="CV102" s="951"/>
      <c r="CW102" s="949">
        <f t="shared" ref="CW102" si="0">SUM(CW7:DA88)</f>
        <v>0</v>
      </c>
      <c r="CX102" s="950"/>
      <c r="CY102" s="950"/>
      <c r="CZ102" s="950"/>
      <c r="DA102" s="951"/>
      <c r="DB102" s="949">
        <f t="shared" ref="DB102" si="1">SUM(DB7:DF88)</f>
        <v>0</v>
      </c>
      <c r="DC102" s="950"/>
      <c r="DD102" s="950"/>
      <c r="DE102" s="950"/>
      <c r="DF102" s="951"/>
      <c r="DG102" s="949">
        <f t="shared" ref="DG102" si="2">SUM(DG7:DK88)</f>
        <v>62</v>
      </c>
      <c r="DH102" s="950"/>
      <c r="DI102" s="950"/>
      <c r="DJ102" s="950"/>
      <c r="DK102" s="951"/>
      <c r="DL102" s="949">
        <f t="shared" ref="DL102" si="3">SUM(DL7:DP88)</f>
        <v>0</v>
      </c>
      <c r="DM102" s="950"/>
      <c r="DN102" s="950"/>
      <c r="DO102" s="950"/>
      <c r="DP102" s="951"/>
      <c r="DQ102" s="949">
        <f t="shared" ref="DQ102" si="4">SUM(DQ7:DU88)</f>
        <v>0</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523411</v>
      </c>
      <c r="AB110" s="886"/>
      <c r="AC110" s="886"/>
      <c r="AD110" s="886"/>
      <c r="AE110" s="887"/>
      <c r="AF110" s="888">
        <v>484450</v>
      </c>
      <c r="AG110" s="886"/>
      <c r="AH110" s="886"/>
      <c r="AI110" s="886"/>
      <c r="AJ110" s="887"/>
      <c r="AK110" s="888">
        <v>491259</v>
      </c>
      <c r="AL110" s="886"/>
      <c r="AM110" s="886"/>
      <c r="AN110" s="886"/>
      <c r="AO110" s="887"/>
      <c r="AP110" s="889">
        <v>18.2</v>
      </c>
      <c r="AQ110" s="890"/>
      <c r="AR110" s="890"/>
      <c r="AS110" s="890"/>
      <c r="AT110" s="891"/>
      <c r="AU110" s="925" t="s">
        <v>62</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7031667</v>
      </c>
      <c r="BR110" s="833"/>
      <c r="BS110" s="833"/>
      <c r="BT110" s="833"/>
      <c r="BU110" s="833"/>
      <c r="BV110" s="833">
        <v>7559027</v>
      </c>
      <c r="BW110" s="833"/>
      <c r="BX110" s="833"/>
      <c r="BY110" s="833"/>
      <c r="BZ110" s="833"/>
      <c r="CA110" s="833">
        <v>8200953</v>
      </c>
      <c r="CB110" s="833"/>
      <c r="CC110" s="833"/>
      <c r="CD110" s="833"/>
      <c r="CE110" s="833"/>
      <c r="CF110" s="857">
        <v>304.2</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4940</v>
      </c>
      <c r="BR111" s="805"/>
      <c r="BS111" s="805"/>
      <c r="BT111" s="805"/>
      <c r="BU111" s="805"/>
      <c r="BV111" s="805">
        <v>2470</v>
      </c>
      <c r="BW111" s="805"/>
      <c r="BX111" s="805"/>
      <c r="BY111" s="805"/>
      <c r="BZ111" s="805"/>
      <c r="CA111" s="805" t="s">
        <v>112</v>
      </c>
      <c r="CB111" s="805"/>
      <c r="CC111" s="805"/>
      <c r="CD111" s="805"/>
      <c r="CE111" s="805"/>
      <c r="CF111" s="866" t="s">
        <v>112</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414</v>
      </c>
      <c r="AB112" s="768"/>
      <c r="AC112" s="768"/>
      <c r="AD112" s="768"/>
      <c r="AE112" s="769"/>
      <c r="AF112" s="770" t="s">
        <v>414</v>
      </c>
      <c r="AG112" s="768"/>
      <c r="AH112" s="768"/>
      <c r="AI112" s="768"/>
      <c r="AJ112" s="769"/>
      <c r="AK112" s="770" t="s">
        <v>414</v>
      </c>
      <c r="AL112" s="768"/>
      <c r="AM112" s="768"/>
      <c r="AN112" s="768"/>
      <c r="AO112" s="769"/>
      <c r="AP112" s="815" t="s">
        <v>414</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342431</v>
      </c>
      <c r="BR112" s="805"/>
      <c r="BS112" s="805"/>
      <c r="BT112" s="805"/>
      <c r="BU112" s="805"/>
      <c r="BV112" s="805">
        <v>287709</v>
      </c>
      <c r="BW112" s="805"/>
      <c r="BX112" s="805"/>
      <c r="BY112" s="805"/>
      <c r="BZ112" s="805"/>
      <c r="CA112" s="805">
        <v>238558</v>
      </c>
      <c r="CB112" s="805"/>
      <c r="CC112" s="805"/>
      <c r="CD112" s="805"/>
      <c r="CE112" s="805"/>
      <c r="CF112" s="866">
        <v>8.8000000000000007</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414</v>
      </c>
      <c r="DH112" s="805"/>
      <c r="DI112" s="805"/>
      <c r="DJ112" s="805"/>
      <c r="DK112" s="805"/>
      <c r="DL112" s="805" t="s">
        <v>414</v>
      </c>
      <c r="DM112" s="805"/>
      <c r="DN112" s="805"/>
      <c r="DO112" s="805"/>
      <c r="DP112" s="805"/>
      <c r="DQ112" s="805" t="s">
        <v>414</v>
      </c>
      <c r="DR112" s="805"/>
      <c r="DS112" s="805"/>
      <c r="DT112" s="805"/>
      <c r="DU112" s="805"/>
      <c r="DV112" s="782" t="s">
        <v>414</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69452</v>
      </c>
      <c r="AB113" s="914"/>
      <c r="AC113" s="914"/>
      <c r="AD113" s="914"/>
      <c r="AE113" s="915"/>
      <c r="AF113" s="916">
        <v>62878</v>
      </c>
      <c r="AG113" s="914"/>
      <c r="AH113" s="914"/>
      <c r="AI113" s="914"/>
      <c r="AJ113" s="915"/>
      <c r="AK113" s="916">
        <v>53903</v>
      </c>
      <c r="AL113" s="914"/>
      <c r="AM113" s="914"/>
      <c r="AN113" s="914"/>
      <c r="AO113" s="915"/>
      <c r="AP113" s="917">
        <v>2</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12840</v>
      </c>
      <c r="BR113" s="805"/>
      <c r="BS113" s="805"/>
      <c r="BT113" s="805"/>
      <c r="BU113" s="805"/>
      <c r="BV113" s="805">
        <v>10700</v>
      </c>
      <c r="BW113" s="805"/>
      <c r="BX113" s="805"/>
      <c r="BY113" s="805"/>
      <c r="BZ113" s="805"/>
      <c r="CA113" s="805">
        <v>8560</v>
      </c>
      <c r="CB113" s="805"/>
      <c r="CC113" s="805"/>
      <c r="CD113" s="805"/>
      <c r="CE113" s="805"/>
      <c r="CF113" s="866">
        <v>0.3</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414</v>
      </c>
      <c r="DH113" s="768"/>
      <c r="DI113" s="768"/>
      <c r="DJ113" s="768"/>
      <c r="DK113" s="769"/>
      <c r="DL113" s="770" t="s">
        <v>414</v>
      </c>
      <c r="DM113" s="768"/>
      <c r="DN113" s="768"/>
      <c r="DO113" s="768"/>
      <c r="DP113" s="769"/>
      <c r="DQ113" s="770" t="s">
        <v>414</v>
      </c>
      <c r="DR113" s="768"/>
      <c r="DS113" s="768"/>
      <c r="DT113" s="768"/>
      <c r="DU113" s="769"/>
      <c r="DV113" s="815" t="s">
        <v>414</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2420</v>
      </c>
      <c r="AB114" s="768"/>
      <c r="AC114" s="768"/>
      <c r="AD114" s="768"/>
      <c r="AE114" s="769"/>
      <c r="AF114" s="770">
        <v>3340</v>
      </c>
      <c r="AG114" s="768"/>
      <c r="AH114" s="768"/>
      <c r="AI114" s="768"/>
      <c r="AJ114" s="769"/>
      <c r="AK114" s="770">
        <v>2323</v>
      </c>
      <c r="AL114" s="768"/>
      <c r="AM114" s="768"/>
      <c r="AN114" s="768"/>
      <c r="AO114" s="769"/>
      <c r="AP114" s="815">
        <v>0.1</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892917</v>
      </c>
      <c r="BR114" s="805"/>
      <c r="BS114" s="805"/>
      <c r="BT114" s="805"/>
      <c r="BU114" s="805"/>
      <c r="BV114" s="805">
        <v>857918</v>
      </c>
      <c r="BW114" s="805"/>
      <c r="BX114" s="805"/>
      <c r="BY114" s="805"/>
      <c r="BZ114" s="805"/>
      <c r="CA114" s="805">
        <v>838506</v>
      </c>
      <c r="CB114" s="805"/>
      <c r="CC114" s="805"/>
      <c r="CD114" s="805"/>
      <c r="CE114" s="805"/>
      <c r="CF114" s="866">
        <v>31.1</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414</v>
      </c>
      <c r="DH114" s="768"/>
      <c r="DI114" s="768"/>
      <c r="DJ114" s="768"/>
      <c r="DK114" s="769"/>
      <c r="DL114" s="770" t="s">
        <v>414</v>
      </c>
      <c r="DM114" s="768"/>
      <c r="DN114" s="768"/>
      <c r="DO114" s="768"/>
      <c r="DP114" s="769"/>
      <c r="DQ114" s="770" t="s">
        <v>414</v>
      </c>
      <c r="DR114" s="768"/>
      <c r="DS114" s="768"/>
      <c r="DT114" s="768"/>
      <c r="DU114" s="769"/>
      <c r="DV114" s="815" t="s">
        <v>414</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2650</v>
      </c>
      <c r="AB115" s="914"/>
      <c r="AC115" s="914"/>
      <c r="AD115" s="914"/>
      <c r="AE115" s="915"/>
      <c r="AF115" s="916">
        <v>2590</v>
      </c>
      <c r="AG115" s="914"/>
      <c r="AH115" s="914"/>
      <c r="AI115" s="914"/>
      <c r="AJ115" s="915"/>
      <c r="AK115" s="916">
        <v>2530</v>
      </c>
      <c r="AL115" s="914"/>
      <c r="AM115" s="914"/>
      <c r="AN115" s="914"/>
      <c r="AO115" s="915"/>
      <c r="AP115" s="917">
        <v>0.1</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414</v>
      </c>
      <c r="BR115" s="805"/>
      <c r="BS115" s="805"/>
      <c r="BT115" s="805"/>
      <c r="BU115" s="805"/>
      <c r="BV115" s="805" t="s">
        <v>414</v>
      </c>
      <c r="BW115" s="805"/>
      <c r="BX115" s="805"/>
      <c r="BY115" s="805"/>
      <c r="BZ115" s="805"/>
      <c r="CA115" s="805">
        <v>18003</v>
      </c>
      <c r="CB115" s="805"/>
      <c r="CC115" s="805"/>
      <c r="CD115" s="805"/>
      <c r="CE115" s="805"/>
      <c r="CF115" s="866">
        <v>0.7</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414</v>
      </c>
      <c r="DH115" s="768"/>
      <c r="DI115" s="768"/>
      <c r="DJ115" s="768"/>
      <c r="DK115" s="769"/>
      <c r="DL115" s="770" t="s">
        <v>414</v>
      </c>
      <c r="DM115" s="768"/>
      <c r="DN115" s="768"/>
      <c r="DO115" s="768"/>
      <c r="DP115" s="769"/>
      <c r="DQ115" s="770" t="s">
        <v>414</v>
      </c>
      <c r="DR115" s="768"/>
      <c r="DS115" s="768"/>
      <c r="DT115" s="768"/>
      <c r="DU115" s="769"/>
      <c r="DV115" s="815" t="s">
        <v>414</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169</v>
      </c>
      <c r="AB116" s="768"/>
      <c r="AC116" s="768"/>
      <c r="AD116" s="768"/>
      <c r="AE116" s="769"/>
      <c r="AF116" s="770">
        <v>199</v>
      </c>
      <c r="AG116" s="768"/>
      <c r="AH116" s="768"/>
      <c r="AI116" s="768"/>
      <c r="AJ116" s="769"/>
      <c r="AK116" s="770">
        <v>210</v>
      </c>
      <c r="AL116" s="768"/>
      <c r="AM116" s="768"/>
      <c r="AN116" s="768"/>
      <c r="AO116" s="769"/>
      <c r="AP116" s="815">
        <v>0</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414</v>
      </c>
      <c r="BR116" s="805"/>
      <c r="BS116" s="805"/>
      <c r="BT116" s="805"/>
      <c r="BU116" s="805"/>
      <c r="BV116" s="805" t="s">
        <v>414</v>
      </c>
      <c r="BW116" s="805"/>
      <c r="BX116" s="805"/>
      <c r="BY116" s="805"/>
      <c r="BZ116" s="805"/>
      <c r="CA116" s="805" t="s">
        <v>414</v>
      </c>
      <c r="CB116" s="805"/>
      <c r="CC116" s="805"/>
      <c r="CD116" s="805"/>
      <c r="CE116" s="805"/>
      <c r="CF116" s="866" t="s">
        <v>414</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4940</v>
      </c>
      <c r="DH116" s="768"/>
      <c r="DI116" s="768"/>
      <c r="DJ116" s="768"/>
      <c r="DK116" s="769"/>
      <c r="DL116" s="770">
        <v>2470</v>
      </c>
      <c r="DM116" s="768"/>
      <c r="DN116" s="768"/>
      <c r="DO116" s="768"/>
      <c r="DP116" s="769"/>
      <c r="DQ116" s="770" t="s">
        <v>414</v>
      </c>
      <c r="DR116" s="768"/>
      <c r="DS116" s="768"/>
      <c r="DT116" s="768"/>
      <c r="DU116" s="769"/>
      <c r="DV116" s="815" t="s">
        <v>414</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598102</v>
      </c>
      <c r="AB117" s="900"/>
      <c r="AC117" s="900"/>
      <c r="AD117" s="900"/>
      <c r="AE117" s="901"/>
      <c r="AF117" s="902">
        <v>553457</v>
      </c>
      <c r="AG117" s="900"/>
      <c r="AH117" s="900"/>
      <c r="AI117" s="900"/>
      <c r="AJ117" s="901"/>
      <c r="AK117" s="902">
        <v>550225</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434</v>
      </c>
      <c r="BP119" s="869"/>
      <c r="BQ119" s="873">
        <v>8284795</v>
      </c>
      <c r="BR119" s="836"/>
      <c r="BS119" s="836"/>
      <c r="BT119" s="836"/>
      <c r="BU119" s="836"/>
      <c r="BV119" s="836">
        <v>8717824</v>
      </c>
      <c r="BW119" s="836"/>
      <c r="BX119" s="836"/>
      <c r="BY119" s="836"/>
      <c r="BZ119" s="836"/>
      <c r="CA119" s="836">
        <v>9304580</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2918258</v>
      </c>
      <c r="BR120" s="833"/>
      <c r="BS120" s="833"/>
      <c r="BT120" s="833"/>
      <c r="BU120" s="833"/>
      <c r="BV120" s="833">
        <v>3199371</v>
      </c>
      <c r="BW120" s="833"/>
      <c r="BX120" s="833"/>
      <c r="BY120" s="833"/>
      <c r="BZ120" s="833"/>
      <c r="CA120" s="833">
        <v>3458463</v>
      </c>
      <c r="CB120" s="833"/>
      <c r="CC120" s="833"/>
      <c r="CD120" s="833"/>
      <c r="CE120" s="833"/>
      <c r="CF120" s="857">
        <v>128.30000000000001</v>
      </c>
      <c r="CG120" s="858"/>
      <c r="CH120" s="858"/>
      <c r="CI120" s="858"/>
      <c r="CJ120" s="858"/>
      <c r="CK120" s="859" t="s">
        <v>438</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342431</v>
      </c>
      <c r="DH120" s="833"/>
      <c r="DI120" s="833"/>
      <c r="DJ120" s="833"/>
      <c r="DK120" s="833"/>
      <c r="DL120" s="833">
        <v>287709</v>
      </c>
      <c r="DM120" s="833"/>
      <c r="DN120" s="833"/>
      <c r="DO120" s="833"/>
      <c r="DP120" s="833"/>
      <c r="DQ120" s="833">
        <v>238558</v>
      </c>
      <c r="DR120" s="833"/>
      <c r="DS120" s="833"/>
      <c r="DT120" s="833"/>
      <c r="DU120" s="833"/>
      <c r="DV120" s="834">
        <v>8.8000000000000007</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729434</v>
      </c>
      <c r="BR121" s="805"/>
      <c r="BS121" s="805"/>
      <c r="BT121" s="805"/>
      <c r="BU121" s="805"/>
      <c r="BV121" s="805">
        <v>695407</v>
      </c>
      <c r="BW121" s="805"/>
      <c r="BX121" s="805"/>
      <c r="BY121" s="805"/>
      <c r="BZ121" s="805"/>
      <c r="CA121" s="805">
        <v>795693</v>
      </c>
      <c r="CB121" s="805"/>
      <c r="CC121" s="805"/>
      <c r="CD121" s="805"/>
      <c r="CE121" s="805"/>
      <c r="CF121" s="866">
        <v>29.5</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t="s">
        <v>112</v>
      </c>
      <c r="DH121" s="805"/>
      <c r="DI121" s="805"/>
      <c r="DJ121" s="805"/>
      <c r="DK121" s="805"/>
      <c r="DL121" s="805" t="s">
        <v>112</v>
      </c>
      <c r="DM121" s="805"/>
      <c r="DN121" s="805"/>
      <c r="DO121" s="805"/>
      <c r="DP121" s="805"/>
      <c r="DQ121" s="805" t="s">
        <v>112</v>
      </c>
      <c r="DR121" s="805"/>
      <c r="DS121" s="805"/>
      <c r="DT121" s="805"/>
      <c r="DU121" s="805"/>
      <c r="DV121" s="782" t="s">
        <v>112</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4883580</v>
      </c>
      <c r="BR122" s="836"/>
      <c r="BS122" s="836"/>
      <c r="BT122" s="836"/>
      <c r="BU122" s="836"/>
      <c r="BV122" s="836">
        <v>5134302</v>
      </c>
      <c r="BW122" s="836"/>
      <c r="BX122" s="836"/>
      <c r="BY122" s="836"/>
      <c r="BZ122" s="836"/>
      <c r="CA122" s="836">
        <v>5401086</v>
      </c>
      <c r="CB122" s="836"/>
      <c r="CC122" s="836"/>
      <c r="CD122" s="836"/>
      <c r="CE122" s="836"/>
      <c r="CF122" s="837">
        <v>200.3</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2650</v>
      </c>
      <c r="AB123" s="768"/>
      <c r="AC123" s="768"/>
      <c r="AD123" s="768"/>
      <c r="AE123" s="769"/>
      <c r="AF123" s="770">
        <v>2590</v>
      </c>
      <c r="AG123" s="768"/>
      <c r="AH123" s="768"/>
      <c r="AI123" s="768"/>
      <c r="AJ123" s="769"/>
      <c r="AK123" s="770">
        <v>2530</v>
      </c>
      <c r="AL123" s="768"/>
      <c r="AM123" s="768"/>
      <c r="AN123" s="768"/>
      <c r="AO123" s="769"/>
      <c r="AP123" s="815">
        <v>0.1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442</v>
      </c>
      <c r="BP123" s="869"/>
      <c r="BQ123" s="823">
        <v>8531272</v>
      </c>
      <c r="BR123" s="824"/>
      <c r="BS123" s="824"/>
      <c r="BT123" s="824"/>
      <c r="BU123" s="824"/>
      <c r="BV123" s="824">
        <v>9029080</v>
      </c>
      <c r="BW123" s="824"/>
      <c r="BX123" s="824"/>
      <c r="BY123" s="824"/>
      <c r="BZ123" s="824"/>
      <c r="CA123" s="824">
        <v>9655242</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v>18003</v>
      </c>
      <c r="DR126" s="805"/>
      <c r="DS126" s="805"/>
      <c r="DT126" s="805"/>
      <c r="DU126" s="805"/>
      <c r="DV126" s="782">
        <v>0.7</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38914</v>
      </c>
      <c r="AB128" s="789"/>
      <c r="AC128" s="789"/>
      <c r="AD128" s="789"/>
      <c r="AE128" s="790"/>
      <c r="AF128" s="791">
        <v>44371</v>
      </c>
      <c r="AG128" s="789"/>
      <c r="AH128" s="789"/>
      <c r="AI128" s="789"/>
      <c r="AJ128" s="790"/>
      <c r="AK128" s="791">
        <v>45071</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3146755</v>
      </c>
      <c r="AB129" s="768"/>
      <c r="AC129" s="768"/>
      <c r="AD129" s="768"/>
      <c r="AE129" s="769"/>
      <c r="AF129" s="770">
        <v>3170967</v>
      </c>
      <c r="AG129" s="768"/>
      <c r="AH129" s="768"/>
      <c r="AI129" s="768"/>
      <c r="AJ129" s="769"/>
      <c r="AK129" s="770">
        <v>3090611</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429298</v>
      </c>
      <c r="AB130" s="768"/>
      <c r="AC130" s="768"/>
      <c r="AD130" s="768"/>
      <c r="AE130" s="769"/>
      <c r="AF130" s="770">
        <v>400604</v>
      </c>
      <c r="AG130" s="768"/>
      <c r="AH130" s="768"/>
      <c r="AI130" s="768"/>
      <c r="AJ130" s="769"/>
      <c r="AK130" s="770">
        <v>394734</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4.2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2717457</v>
      </c>
      <c r="AB131" s="751"/>
      <c r="AC131" s="751"/>
      <c r="AD131" s="751"/>
      <c r="AE131" s="752"/>
      <c r="AF131" s="753">
        <v>2770363</v>
      </c>
      <c r="AG131" s="751"/>
      <c r="AH131" s="751"/>
      <c r="AI131" s="751"/>
      <c r="AJ131" s="752"/>
      <c r="AK131" s="753">
        <v>2695877</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4.7798364429999998</v>
      </c>
      <c r="AB132" s="731"/>
      <c r="AC132" s="731"/>
      <c r="AD132" s="731"/>
      <c r="AE132" s="732"/>
      <c r="AF132" s="733">
        <v>3.9158045349999999</v>
      </c>
      <c r="AG132" s="731"/>
      <c r="AH132" s="731"/>
      <c r="AI132" s="731"/>
      <c r="AJ132" s="732"/>
      <c r="AK132" s="733">
        <v>4.0958841960000001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4.9000000000000004</v>
      </c>
      <c r="AB133" s="710"/>
      <c r="AC133" s="710"/>
      <c r="AD133" s="710"/>
      <c r="AE133" s="711"/>
      <c r="AF133" s="709">
        <v>4.4000000000000004</v>
      </c>
      <c r="AG133" s="710"/>
      <c r="AH133" s="710"/>
      <c r="AI133" s="710"/>
      <c r="AJ133" s="711"/>
      <c r="AK133" s="709">
        <v>4.2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34" zoomScale="80" zoomScaleNormal="85" zoomScaleSheetLayoutView="80" workbookViewId="0">
      <selection activeCell="AC72" sqref="AC7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election activeCell="H60" sqref="H6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4" t="s">
        <v>470</v>
      </c>
      <c r="L7" s="256"/>
      <c r="M7" s="257" t="s">
        <v>471</v>
      </c>
      <c r="N7" s="258"/>
    </row>
    <row r="8" spans="1:16" x14ac:dyDescent="0.15">
      <c r="A8" s="250"/>
      <c r="B8" s="246"/>
      <c r="C8" s="246"/>
      <c r="D8" s="246"/>
      <c r="E8" s="246"/>
      <c r="F8" s="246"/>
      <c r="G8" s="259"/>
      <c r="H8" s="260"/>
      <c r="I8" s="260"/>
      <c r="J8" s="261"/>
      <c r="K8" s="1125"/>
      <c r="L8" s="262" t="s">
        <v>472</v>
      </c>
      <c r="M8" s="263" t="s">
        <v>473</v>
      </c>
      <c r="N8" s="264" t="s">
        <v>474</v>
      </c>
    </row>
    <row r="9" spans="1:16" x14ac:dyDescent="0.15">
      <c r="A9" s="250"/>
      <c r="B9" s="246"/>
      <c r="C9" s="246"/>
      <c r="D9" s="246"/>
      <c r="E9" s="246"/>
      <c r="F9" s="246"/>
      <c r="G9" s="1138" t="s">
        <v>475</v>
      </c>
      <c r="H9" s="1139"/>
      <c r="I9" s="1139"/>
      <c r="J9" s="1140"/>
      <c r="K9" s="265">
        <v>753423</v>
      </c>
      <c r="L9" s="266">
        <v>113519</v>
      </c>
      <c r="M9" s="267">
        <v>134601</v>
      </c>
      <c r="N9" s="268">
        <v>-15.7</v>
      </c>
    </row>
    <row r="10" spans="1:16" x14ac:dyDescent="0.15">
      <c r="A10" s="250"/>
      <c r="B10" s="246"/>
      <c r="C10" s="246"/>
      <c r="D10" s="246"/>
      <c r="E10" s="246"/>
      <c r="F10" s="246"/>
      <c r="G10" s="1138" t="s">
        <v>476</v>
      </c>
      <c r="H10" s="1139"/>
      <c r="I10" s="1139"/>
      <c r="J10" s="1140"/>
      <c r="K10" s="269">
        <v>74085</v>
      </c>
      <c r="L10" s="270">
        <v>11162</v>
      </c>
      <c r="M10" s="271">
        <v>15652</v>
      </c>
      <c r="N10" s="272">
        <v>-28.7</v>
      </c>
    </row>
    <row r="11" spans="1:16" ht="13.5" customHeight="1" x14ac:dyDescent="0.15">
      <c r="A11" s="250"/>
      <c r="B11" s="246"/>
      <c r="C11" s="246"/>
      <c r="D11" s="246"/>
      <c r="E11" s="246"/>
      <c r="F11" s="246"/>
      <c r="G11" s="1138" t="s">
        <v>477</v>
      </c>
      <c r="H11" s="1139"/>
      <c r="I11" s="1139"/>
      <c r="J11" s="1140"/>
      <c r="K11" s="269">
        <v>169063</v>
      </c>
      <c r="L11" s="270">
        <v>25473</v>
      </c>
      <c r="M11" s="271">
        <v>22688</v>
      </c>
      <c r="N11" s="272">
        <v>12.3</v>
      </c>
    </row>
    <row r="12" spans="1:16" ht="13.5" customHeight="1" x14ac:dyDescent="0.15">
      <c r="A12" s="250"/>
      <c r="B12" s="246"/>
      <c r="C12" s="246"/>
      <c r="D12" s="246"/>
      <c r="E12" s="246"/>
      <c r="F12" s="246"/>
      <c r="G12" s="1138" t="s">
        <v>478</v>
      </c>
      <c r="H12" s="1139"/>
      <c r="I12" s="1139"/>
      <c r="J12" s="1140"/>
      <c r="K12" s="269" t="s">
        <v>479</v>
      </c>
      <c r="L12" s="270" t="s">
        <v>479</v>
      </c>
      <c r="M12" s="271">
        <v>3308</v>
      </c>
      <c r="N12" s="272" t="s">
        <v>479</v>
      </c>
    </row>
    <row r="13" spans="1:16" ht="13.5" customHeight="1" x14ac:dyDescent="0.15">
      <c r="A13" s="250"/>
      <c r="B13" s="246"/>
      <c r="C13" s="246"/>
      <c r="D13" s="246"/>
      <c r="E13" s="246"/>
      <c r="F13" s="246"/>
      <c r="G13" s="1138" t="s">
        <v>480</v>
      </c>
      <c r="H13" s="1139"/>
      <c r="I13" s="1139"/>
      <c r="J13" s="1140"/>
      <c r="K13" s="269" t="s">
        <v>479</v>
      </c>
      <c r="L13" s="270" t="s">
        <v>479</v>
      </c>
      <c r="M13" s="271">
        <v>1</v>
      </c>
      <c r="N13" s="272" t="s">
        <v>479</v>
      </c>
    </row>
    <row r="14" spans="1:16" ht="13.5" customHeight="1" x14ac:dyDescent="0.15">
      <c r="A14" s="250"/>
      <c r="B14" s="246"/>
      <c r="C14" s="246"/>
      <c r="D14" s="246"/>
      <c r="E14" s="246"/>
      <c r="F14" s="246"/>
      <c r="G14" s="1138" t="s">
        <v>481</v>
      </c>
      <c r="H14" s="1139"/>
      <c r="I14" s="1139"/>
      <c r="J14" s="1140"/>
      <c r="K14" s="269">
        <v>46739</v>
      </c>
      <c r="L14" s="270">
        <v>7042</v>
      </c>
      <c r="M14" s="271">
        <v>6215</v>
      </c>
      <c r="N14" s="272">
        <v>13.3</v>
      </c>
    </row>
    <row r="15" spans="1:16" ht="13.5" customHeight="1" x14ac:dyDescent="0.15">
      <c r="A15" s="250"/>
      <c r="B15" s="246"/>
      <c r="C15" s="246"/>
      <c r="D15" s="246"/>
      <c r="E15" s="246"/>
      <c r="F15" s="246"/>
      <c r="G15" s="1138" t="s">
        <v>482</v>
      </c>
      <c r="H15" s="1139"/>
      <c r="I15" s="1139"/>
      <c r="J15" s="1140"/>
      <c r="K15" s="269">
        <v>34614</v>
      </c>
      <c r="L15" s="270">
        <v>5215</v>
      </c>
      <c r="M15" s="271">
        <v>3213</v>
      </c>
      <c r="N15" s="272">
        <v>62.3</v>
      </c>
    </row>
    <row r="16" spans="1:16" x14ac:dyDescent="0.15">
      <c r="A16" s="250"/>
      <c r="B16" s="246"/>
      <c r="C16" s="246"/>
      <c r="D16" s="246"/>
      <c r="E16" s="246"/>
      <c r="F16" s="246"/>
      <c r="G16" s="1141" t="s">
        <v>483</v>
      </c>
      <c r="H16" s="1142"/>
      <c r="I16" s="1142"/>
      <c r="J16" s="1143"/>
      <c r="K16" s="270">
        <v>-68521</v>
      </c>
      <c r="L16" s="270">
        <v>-10324</v>
      </c>
      <c r="M16" s="271">
        <v>-15018</v>
      </c>
      <c r="N16" s="272">
        <v>-31.3</v>
      </c>
    </row>
    <row r="17" spans="1:16" x14ac:dyDescent="0.15">
      <c r="A17" s="250"/>
      <c r="B17" s="246"/>
      <c r="C17" s="246"/>
      <c r="D17" s="246"/>
      <c r="E17" s="246"/>
      <c r="F17" s="246"/>
      <c r="G17" s="1141" t="s">
        <v>170</v>
      </c>
      <c r="H17" s="1142"/>
      <c r="I17" s="1142"/>
      <c r="J17" s="1143"/>
      <c r="K17" s="270">
        <v>1009403</v>
      </c>
      <c r="L17" s="270">
        <v>152087</v>
      </c>
      <c r="M17" s="271">
        <v>170662</v>
      </c>
      <c r="N17" s="272">
        <v>-10.9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5" t="s">
        <v>488</v>
      </c>
      <c r="H21" s="1136"/>
      <c r="I21" s="1136"/>
      <c r="J21" s="1137"/>
      <c r="K21" s="282">
        <v>12.81</v>
      </c>
      <c r="L21" s="283">
        <v>15.35</v>
      </c>
      <c r="M21" s="284">
        <v>-2.54</v>
      </c>
      <c r="N21" s="251"/>
      <c r="O21" s="285"/>
      <c r="P21" s="281"/>
    </row>
    <row r="22" spans="1:16" s="286" customFormat="1" x14ac:dyDescent="0.15">
      <c r="A22" s="281"/>
      <c r="B22" s="251"/>
      <c r="C22" s="251"/>
      <c r="D22" s="251"/>
      <c r="E22" s="251"/>
      <c r="F22" s="251"/>
      <c r="G22" s="1135" t="s">
        <v>489</v>
      </c>
      <c r="H22" s="1136"/>
      <c r="I22" s="1136"/>
      <c r="J22" s="1137"/>
      <c r="K22" s="287">
        <v>95.8</v>
      </c>
      <c r="L22" s="288">
        <v>96.1</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4" t="s">
        <v>470</v>
      </c>
      <c r="L30" s="256"/>
      <c r="M30" s="257" t="s">
        <v>471</v>
      </c>
      <c r="N30" s="258"/>
    </row>
    <row r="31" spans="1:16" x14ac:dyDescent="0.15">
      <c r="A31" s="250"/>
      <c r="B31" s="246"/>
      <c r="C31" s="246"/>
      <c r="D31" s="246"/>
      <c r="E31" s="246"/>
      <c r="F31" s="246"/>
      <c r="G31" s="259"/>
      <c r="H31" s="260"/>
      <c r="I31" s="260"/>
      <c r="J31" s="261"/>
      <c r="K31" s="1125"/>
      <c r="L31" s="262" t="s">
        <v>472</v>
      </c>
      <c r="M31" s="263" t="s">
        <v>473</v>
      </c>
      <c r="N31" s="264" t="s">
        <v>474</v>
      </c>
    </row>
    <row r="32" spans="1:16" ht="27" customHeight="1" x14ac:dyDescent="0.15">
      <c r="A32" s="250"/>
      <c r="B32" s="246"/>
      <c r="C32" s="246"/>
      <c r="D32" s="246"/>
      <c r="E32" s="246"/>
      <c r="F32" s="246"/>
      <c r="G32" s="1126" t="s">
        <v>493</v>
      </c>
      <c r="H32" s="1127"/>
      <c r="I32" s="1127"/>
      <c r="J32" s="1128"/>
      <c r="K32" s="296">
        <v>491259</v>
      </c>
      <c r="L32" s="296">
        <v>74018</v>
      </c>
      <c r="M32" s="297">
        <v>102910</v>
      </c>
      <c r="N32" s="298">
        <v>-28.1</v>
      </c>
    </row>
    <row r="33" spans="1:16" ht="13.5" customHeight="1" x14ac:dyDescent="0.15">
      <c r="A33" s="250"/>
      <c r="B33" s="246"/>
      <c r="C33" s="246"/>
      <c r="D33" s="246"/>
      <c r="E33" s="246"/>
      <c r="F33" s="246"/>
      <c r="G33" s="1126" t="s">
        <v>494</v>
      </c>
      <c r="H33" s="1127"/>
      <c r="I33" s="1127"/>
      <c r="J33" s="1128"/>
      <c r="K33" s="296" t="s">
        <v>479</v>
      </c>
      <c r="L33" s="296" t="s">
        <v>479</v>
      </c>
      <c r="M33" s="297">
        <v>73</v>
      </c>
      <c r="N33" s="298" t="s">
        <v>479</v>
      </c>
    </row>
    <row r="34" spans="1:16" ht="27" customHeight="1" x14ac:dyDescent="0.15">
      <c r="A34" s="250"/>
      <c r="B34" s="246"/>
      <c r="C34" s="246"/>
      <c r="D34" s="246"/>
      <c r="E34" s="246"/>
      <c r="F34" s="246"/>
      <c r="G34" s="1126" t="s">
        <v>495</v>
      </c>
      <c r="H34" s="1127"/>
      <c r="I34" s="1127"/>
      <c r="J34" s="1128"/>
      <c r="K34" s="296" t="s">
        <v>479</v>
      </c>
      <c r="L34" s="296" t="s">
        <v>479</v>
      </c>
      <c r="M34" s="297">
        <v>271</v>
      </c>
      <c r="N34" s="298" t="s">
        <v>479</v>
      </c>
    </row>
    <row r="35" spans="1:16" ht="27" customHeight="1" x14ac:dyDescent="0.15">
      <c r="A35" s="250"/>
      <c r="B35" s="246"/>
      <c r="C35" s="246"/>
      <c r="D35" s="246"/>
      <c r="E35" s="246"/>
      <c r="F35" s="246"/>
      <c r="G35" s="1126" t="s">
        <v>496</v>
      </c>
      <c r="H35" s="1127"/>
      <c r="I35" s="1127"/>
      <c r="J35" s="1128"/>
      <c r="K35" s="296">
        <v>53903</v>
      </c>
      <c r="L35" s="296">
        <v>8122</v>
      </c>
      <c r="M35" s="297">
        <v>22640</v>
      </c>
      <c r="N35" s="298">
        <v>-64.099999999999994</v>
      </c>
    </row>
    <row r="36" spans="1:16" ht="27" customHeight="1" x14ac:dyDescent="0.15">
      <c r="A36" s="250"/>
      <c r="B36" s="246"/>
      <c r="C36" s="246"/>
      <c r="D36" s="246"/>
      <c r="E36" s="246"/>
      <c r="F36" s="246"/>
      <c r="G36" s="1126" t="s">
        <v>497</v>
      </c>
      <c r="H36" s="1127"/>
      <c r="I36" s="1127"/>
      <c r="J36" s="1128"/>
      <c r="K36" s="296">
        <v>2323</v>
      </c>
      <c r="L36" s="296">
        <v>350</v>
      </c>
      <c r="M36" s="297">
        <v>4886</v>
      </c>
      <c r="N36" s="298">
        <v>-92.8</v>
      </c>
    </row>
    <row r="37" spans="1:16" ht="13.5" customHeight="1" x14ac:dyDescent="0.15">
      <c r="A37" s="250"/>
      <c r="B37" s="246"/>
      <c r="C37" s="246"/>
      <c r="D37" s="246"/>
      <c r="E37" s="246"/>
      <c r="F37" s="246"/>
      <c r="G37" s="1126" t="s">
        <v>498</v>
      </c>
      <c r="H37" s="1127"/>
      <c r="I37" s="1127"/>
      <c r="J37" s="1128"/>
      <c r="K37" s="296">
        <v>2530</v>
      </c>
      <c r="L37" s="296">
        <v>381</v>
      </c>
      <c r="M37" s="297">
        <v>1587</v>
      </c>
      <c r="N37" s="298">
        <v>-76</v>
      </c>
    </row>
    <row r="38" spans="1:16" ht="27" customHeight="1" x14ac:dyDescent="0.15">
      <c r="A38" s="250"/>
      <c r="B38" s="246"/>
      <c r="C38" s="246"/>
      <c r="D38" s="246"/>
      <c r="E38" s="246"/>
      <c r="F38" s="246"/>
      <c r="G38" s="1129" t="s">
        <v>499</v>
      </c>
      <c r="H38" s="1130"/>
      <c r="I38" s="1130"/>
      <c r="J38" s="1131"/>
      <c r="K38" s="299">
        <v>210</v>
      </c>
      <c r="L38" s="299">
        <v>32</v>
      </c>
      <c r="M38" s="300">
        <v>17</v>
      </c>
      <c r="N38" s="301">
        <v>88.2</v>
      </c>
      <c r="O38" s="295"/>
    </row>
    <row r="39" spans="1:16" x14ac:dyDescent="0.15">
      <c r="A39" s="250"/>
      <c r="B39" s="246"/>
      <c r="C39" s="246"/>
      <c r="D39" s="246"/>
      <c r="E39" s="246"/>
      <c r="F39" s="246"/>
      <c r="G39" s="1129" t="s">
        <v>500</v>
      </c>
      <c r="H39" s="1130"/>
      <c r="I39" s="1130"/>
      <c r="J39" s="1131"/>
      <c r="K39" s="302">
        <v>-45071</v>
      </c>
      <c r="L39" s="302">
        <v>-6791</v>
      </c>
      <c r="M39" s="303">
        <v>-4567</v>
      </c>
      <c r="N39" s="304">
        <v>48.7</v>
      </c>
      <c r="O39" s="295"/>
    </row>
    <row r="40" spans="1:16" ht="27" customHeight="1" x14ac:dyDescent="0.15">
      <c r="A40" s="250"/>
      <c r="B40" s="246"/>
      <c r="C40" s="246"/>
      <c r="D40" s="246"/>
      <c r="E40" s="246"/>
      <c r="F40" s="246"/>
      <c r="G40" s="1126" t="s">
        <v>501</v>
      </c>
      <c r="H40" s="1127"/>
      <c r="I40" s="1127"/>
      <c r="J40" s="1128"/>
      <c r="K40" s="302">
        <v>-394734</v>
      </c>
      <c r="L40" s="302">
        <v>-59475</v>
      </c>
      <c r="M40" s="303">
        <v>-91042</v>
      </c>
      <c r="N40" s="304">
        <v>-34.700000000000003</v>
      </c>
      <c r="O40" s="295"/>
    </row>
    <row r="41" spans="1:16" x14ac:dyDescent="0.15">
      <c r="A41" s="250"/>
      <c r="B41" s="246"/>
      <c r="C41" s="246"/>
      <c r="D41" s="246"/>
      <c r="E41" s="246"/>
      <c r="F41" s="246"/>
      <c r="G41" s="1132" t="s">
        <v>281</v>
      </c>
      <c r="H41" s="1133"/>
      <c r="I41" s="1133"/>
      <c r="J41" s="1134"/>
      <c r="K41" s="296">
        <v>110420</v>
      </c>
      <c r="L41" s="302">
        <v>16637</v>
      </c>
      <c r="M41" s="303">
        <v>36776</v>
      </c>
      <c r="N41" s="304">
        <v>-54.8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9" t="s">
        <v>470</v>
      </c>
      <c r="J49" s="1121" t="s">
        <v>505</v>
      </c>
      <c r="K49" s="1122"/>
      <c r="L49" s="1122"/>
      <c r="M49" s="1122"/>
      <c r="N49" s="1123"/>
    </row>
    <row r="50" spans="1:14" x14ac:dyDescent="0.15">
      <c r="A50" s="250"/>
      <c r="B50" s="246"/>
      <c r="C50" s="246"/>
      <c r="D50" s="246"/>
      <c r="E50" s="246"/>
      <c r="F50" s="246"/>
      <c r="G50" s="314"/>
      <c r="H50" s="315"/>
      <c r="I50" s="1120"/>
      <c r="J50" s="316" t="s">
        <v>506</v>
      </c>
      <c r="K50" s="317" t="s">
        <v>507</v>
      </c>
      <c r="L50" s="318" t="s">
        <v>508</v>
      </c>
      <c r="M50" s="319" t="s">
        <v>509</v>
      </c>
      <c r="N50" s="320" t="s">
        <v>510</v>
      </c>
    </row>
    <row r="51" spans="1:14" x14ac:dyDescent="0.15">
      <c r="A51" s="250"/>
      <c r="B51" s="246"/>
      <c r="C51" s="246"/>
      <c r="D51" s="246"/>
      <c r="E51" s="246"/>
      <c r="F51" s="246"/>
      <c r="G51" s="312" t="s">
        <v>511</v>
      </c>
      <c r="H51" s="313"/>
      <c r="I51" s="321">
        <v>763594</v>
      </c>
      <c r="J51" s="322">
        <v>108373</v>
      </c>
      <c r="K51" s="323">
        <v>-23.3</v>
      </c>
      <c r="L51" s="324">
        <v>146641</v>
      </c>
      <c r="M51" s="325">
        <v>0.3</v>
      </c>
      <c r="N51" s="326">
        <v>-23.6</v>
      </c>
    </row>
    <row r="52" spans="1:14" x14ac:dyDescent="0.15">
      <c r="A52" s="250"/>
      <c r="B52" s="246"/>
      <c r="C52" s="246"/>
      <c r="D52" s="246"/>
      <c r="E52" s="246"/>
      <c r="F52" s="246"/>
      <c r="G52" s="327"/>
      <c r="H52" s="328" t="s">
        <v>512</v>
      </c>
      <c r="I52" s="329">
        <v>182481</v>
      </c>
      <c r="J52" s="330">
        <v>25899</v>
      </c>
      <c r="K52" s="331">
        <v>-48</v>
      </c>
      <c r="L52" s="332">
        <v>68142</v>
      </c>
      <c r="M52" s="333">
        <v>-9.6999999999999993</v>
      </c>
      <c r="N52" s="334">
        <v>-38.299999999999997</v>
      </c>
    </row>
    <row r="53" spans="1:14" x14ac:dyDescent="0.15">
      <c r="A53" s="250"/>
      <c r="B53" s="246"/>
      <c r="C53" s="246"/>
      <c r="D53" s="246"/>
      <c r="E53" s="246"/>
      <c r="F53" s="246"/>
      <c r="G53" s="312" t="s">
        <v>513</v>
      </c>
      <c r="H53" s="313"/>
      <c r="I53" s="321">
        <v>1577256</v>
      </c>
      <c r="J53" s="322">
        <v>225161</v>
      </c>
      <c r="K53" s="323">
        <v>107.8</v>
      </c>
      <c r="L53" s="324">
        <v>174587</v>
      </c>
      <c r="M53" s="325">
        <v>19.100000000000001</v>
      </c>
      <c r="N53" s="326">
        <v>88.7</v>
      </c>
    </row>
    <row r="54" spans="1:14" x14ac:dyDescent="0.15">
      <c r="A54" s="250"/>
      <c r="B54" s="246"/>
      <c r="C54" s="246"/>
      <c r="D54" s="246"/>
      <c r="E54" s="246"/>
      <c r="F54" s="246"/>
      <c r="G54" s="327"/>
      <c r="H54" s="328" t="s">
        <v>512</v>
      </c>
      <c r="I54" s="329">
        <v>1135654</v>
      </c>
      <c r="J54" s="330">
        <v>162120</v>
      </c>
      <c r="K54" s="331">
        <v>526</v>
      </c>
      <c r="L54" s="332">
        <v>79695</v>
      </c>
      <c r="M54" s="333">
        <v>17</v>
      </c>
      <c r="N54" s="334">
        <v>509</v>
      </c>
    </row>
    <row r="55" spans="1:14" x14ac:dyDescent="0.15">
      <c r="A55" s="250"/>
      <c r="B55" s="246"/>
      <c r="C55" s="246"/>
      <c r="D55" s="246"/>
      <c r="E55" s="246"/>
      <c r="F55" s="246"/>
      <c r="G55" s="312" t="s">
        <v>514</v>
      </c>
      <c r="H55" s="313"/>
      <c r="I55" s="321">
        <v>1703845</v>
      </c>
      <c r="J55" s="322">
        <v>249319</v>
      </c>
      <c r="K55" s="323">
        <v>10.7</v>
      </c>
      <c r="L55" s="324">
        <v>175675</v>
      </c>
      <c r="M55" s="325">
        <v>0.6</v>
      </c>
      <c r="N55" s="326">
        <v>10.1</v>
      </c>
    </row>
    <row r="56" spans="1:14" x14ac:dyDescent="0.15">
      <c r="A56" s="250"/>
      <c r="B56" s="246"/>
      <c r="C56" s="246"/>
      <c r="D56" s="246"/>
      <c r="E56" s="246"/>
      <c r="F56" s="246"/>
      <c r="G56" s="327"/>
      <c r="H56" s="328" t="s">
        <v>512</v>
      </c>
      <c r="I56" s="329">
        <v>1031034</v>
      </c>
      <c r="J56" s="330">
        <v>150868</v>
      </c>
      <c r="K56" s="331">
        <v>-6.9</v>
      </c>
      <c r="L56" s="332">
        <v>87698</v>
      </c>
      <c r="M56" s="333">
        <v>10</v>
      </c>
      <c r="N56" s="334">
        <v>-16.899999999999999</v>
      </c>
    </row>
    <row r="57" spans="1:14" x14ac:dyDescent="0.15">
      <c r="A57" s="250"/>
      <c r="B57" s="246"/>
      <c r="C57" s="246"/>
      <c r="D57" s="246"/>
      <c r="E57" s="246"/>
      <c r="F57" s="246"/>
      <c r="G57" s="312" t="s">
        <v>515</v>
      </c>
      <c r="H57" s="313"/>
      <c r="I57" s="321">
        <v>1159258</v>
      </c>
      <c r="J57" s="322">
        <v>171361</v>
      </c>
      <c r="K57" s="323">
        <v>-31.3</v>
      </c>
      <c r="L57" s="324">
        <v>162193</v>
      </c>
      <c r="M57" s="325">
        <v>-7.7</v>
      </c>
      <c r="N57" s="326">
        <v>-23.6</v>
      </c>
    </row>
    <row r="58" spans="1:14" x14ac:dyDescent="0.15">
      <c r="A58" s="250"/>
      <c r="B58" s="246"/>
      <c r="C58" s="246"/>
      <c r="D58" s="246"/>
      <c r="E58" s="246"/>
      <c r="F58" s="246"/>
      <c r="G58" s="327"/>
      <c r="H58" s="328" t="s">
        <v>512</v>
      </c>
      <c r="I58" s="329">
        <v>477142</v>
      </c>
      <c r="J58" s="330">
        <v>70531</v>
      </c>
      <c r="K58" s="331">
        <v>-53.2</v>
      </c>
      <c r="L58" s="332">
        <v>79985</v>
      </c>
      <c r="M58" s="333">
        <v>-8.8000000000000007</v>
      </c>
      <c r="N58" s="334">
        <v>-44.4</v>
      </c>
    </row>
    <row r="59" spans="1:14" x14ac:dyDescent="0.15">
      <c r="A59" s="250"/>
      <c r="B59" s="246"/>
      <c r="C59" s="246"/>
      <c r="D59" s="246"/>
      <c r="E59" s="246"/>
      <c r="F59" s="246"/>
      <c r="G59" s="312" t="s">
        <v>516</v>
      </c>
      <c r="H59" s="313"/>
      <c r="I59" s="321">
        <v>1289892</v>
      </c>
      <c r="J59" s="322">
        <v>194349</v>
      </c>
      <c r="K59" s="323">
        <v>13.4</v>
      </c>
      <c r="L59" s="324">
        <v>168868</v>
      </c>
      <c r="M59" s="325">
        <v>4.0999999999999996</v>
      </c>
      <c r="N59" s="326">
        <v>9.3000000000000007</v>
      </c>
    </row>
    <row r="60" spans="1:14" x14ac:dyDescent="0.15">
      <c r="A60" s="250"/>
      <c r="B60" s="246"/>
      <c r="C60" s="246"/>
      <c r="D60" s="246"/>
      <c r="E60" s="246"/>
      <c r="F60" s="246"/>
      <c r="G60" s="327"/>
      <c r="H60" s="328" t="s">
        <v>512</v>
      </c>
      <c r="I60" s="335">
        <v>779299</v>
      </c>
      <c r="J60" s="330">
        <v>117417</v>
      </c>
      <c r="K60" s="331">
        <v>66.5</v>
      </c>
      <c r="L60" s="332">
        <v>79360</v>
      </c>
      <c r="M60" s="333">
        <v>-0.8</v>
      </c>
      <c r="N60" s="334">
        <v>67.3</v>
      </c>
    </row>
    <row r="61" spans="1:14" x14ac:dyDescent="0.15">
      <c r="A61" s="250"/>
      <c r="B61" s="246"/>
      <c r="C61" s="246"/>
      <c r="D61" s="246"/>
      <c r="E61" s="246"/>
      <c r="F61" s="246"/>
      <c r="G61" s="312" t="s">
        <v>517</v>
      </c>
      <c r="H61" s="336"/>
      <c r="I61" s="337">
        <v>1298769</v>
      </c>
      <c r="J61" s="338">
        <v>189713</v>
      </c>
      <c r="K61" s="339">
        <v>15.5</v>
      </c>
      <c r="L61" s="340">
        <v>165593</v>
      </c>
      <c r="M61" s="341">
        <v>3.3</v>
      </c>
      <c r="N61" s="326">
        <v>12.2</v>
      </c>
    </row>
    <row r="62" spans="1:14" x14ac:dyDescent="0.15">
      <c r="A62" s="250"/>
      <c r="B62" s="246"/>
      <c r="C62" s="246"/>
      <c r="D62" s="246"/>
      <c r="E62" s="246"/>
      <c r="F62" s="246"/>
      <c r="G62" s="327"/>
      <c r="H62" s="328" t="s">
        <v>512</v>
      </c>
      <c r="I62" s="329">
        <v>721122</v>
      </c>
      <c r="J62" s="330">
        <v>105367</v>
      </c>
      <c r="K62" s="331">
        <v>96.9</v>
      </c>
      <c r="L62" s="332">
        <v>78976</v>
      </c>
      <c r="M62" s="333">
        <v>1.5</v>
      </c>
      <c r="N62" s="334">
        <v>95.4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81"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4" t="s">
        <v>3</v>
      </c>
      <c r="D47" s="1144"/>
      <c r="E47" s="1145"/>
      <c r="F47" s="11">
        <v>18.54</v>
      </c>
      <c r="G47" s="12">
        <v>21.53</v>
      </c>
      <c r="H47" s="12">
        <v>17.95</v>
      </c>
      <c r="I47" s="12">
        <v>20.05</v>
      </c>
      <c r="J47" s="13">
        <v>20</v>
      </c>
    </row>
    <row r="48" spans="2:10" ht="57.75" customHeight="1" x14ac:dyDescent="0.15">
      <c r="B48" s="14"/>
      <c r="C48" s="1146" t="s">
        <v>4</v>
      </c>
      <c r="D48" s="1146"/>
      <c r="E48" s="1147"/>
      <c r="F48" s="15">
        <v>4.7</v>
      </c>
      <c r="G48" s="16">
        <v>5.0199999999999996</v>
      </c>
      <c r="H48" s="16">
        <v>4.08</v>
      </c>
      <c r="I48" s="16">
        <v>4.5999999999999996</v>
      </c>
      <c r="J48" s="17">
        <v>4.67</v>
      </c>
    </row>
    <row r="49" spans="2:10" ht="57.75" customHeight="1" thickBot="1" x14ac:dyDescent="0.2">
      <c r="B49" s="18"/>
      <c r="C49" s="1148" t="s">
        <v>5</v>
      </c>
      <c r="D49" s="1148"/>
      <c r="E49" s="1149"/>
      <c r="F49" s="19" t="s">
        <v>524</v>
      </c>
      <c r="G49" s="20">
        <v>0.76</v>
      </c>
      <c r="H49" s="20" t="s">
        <v>525</v>
      </c>
      <c r="I49" s="20">
        <v>0.57999999999999996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6" t="s">
        <v>527</v>
      </c>
      <c r="D34" s="1156"/>
      <c r="E34" s="1157"/>
      <c r="F34" s="32">
        <v>4.7</v>
      </c>
      <c r="G34" s="33">
        <v>5.0199999999999996</v>
      </c>
      <c r="H34" s="33">
        <v>4.08</v>
      </c>
      <c r="I34" s="33">
        <v>4.5999999999999996</v>
      </c>
      <c r="J34" s="34">
        <v>4.67</v>
      </c>
      <c r="K34" s="22"/>
      <c r="L34" s="22"/>
      <c r="M34" s="22"/>
      <c r="N34" s="22"/>
      <c r="O34" s="22"/>
      <c r="P34" s="22"/>
    </row>
    <row r="35" spans="1:16" ht="39" customHeight="1" x14ac:dyDescent="0.15">
      <c r="A35" s="22"/>
      <c r="B35" s="35"/>
      <c r="C35" s="1150" t="s">
        <v>528</v>
      </c>
      <c r="D35" s="1151"/>
      <c r="E35" s="1152"/>
      <c r="F35" s="36">
        <v>2.98</v>
      </c>
      <c r="G35" s="37">
        <v>2.62</v>
      </c>
      <c r="H35" s="37">
        <v>3.29</v>
      </c>
      <c r="I35" s="37">
        <v>3.85</v>
      </c>
      <c r="J35" s="38">
        <v>4.1900000000000004</v>
      </c>
      <c r="K35" s="22"/>
      <c r="L35" s="22"/>
      <c r="M35" s="22"/>
      <c r="N35" s="22"/>
      <c r="O35" s="22"/>
      <c r="P35" s="22"/>
    </row>
    <row r="36" spans="1:16" ht="39" customHeight="1" x14ac:dyDescent="0.15">
      <c r="A36" s="22"/>
      <c r="B36" s="35"/>
      <c r="C36" s="1150" t="s">
        <v>529</v>
      </c>
      <c r="D36" s="1151"/>
      <c r="E36" s="1152"/>
      <c r="F36" s="36">
        <v>0.34</v>
      </c>
      <c r="G36" s="37">
        <v>0.99</v>
      </c>
      <c r="H36" s="37">
        <v>0.46</v>
      </c>
      <c r="I36" s="37">
        <v>0.52</v>
      </c>
      <c r="J36" s="38">
        <v>1.2</v>
      </c>
      <c r="K36" s="22"/>
      <c r="L36" s="22"/>
      <c r="M36" s="22"/>
      <c r="N36" s="22"/>
      <c r="O36" s="22"/>
      <c r="P36" s="22"/>
    </row>
    <row r="37" spans="1:16" ht="39" customHeight="1" x14ac:dyDescent="0.15">
      <c r="A37" s="22"/>
      <c r="B37" s="35"/>
      <c r="C37" s="1150" t="s">
        <v>530</v>
      </c>
      <c r="D37" s="1151"/>
      <c r="E37" s="1152"/>
      <c r="F37" s="36">
        <v>0.11</v>
      </c>
      <c r="G37" s="37">
        <v>0.14000000000000001</v>
      </c>
      <c r="H37" s="37">
        <v>0.63</v>
      </c>
      <c r="I37" s="37">
        <v>0.7</v>
      </c>
      <c r="J37" s="38">
        <v>0.56999999999999995</v>
      </c>
      <c r="K37" s="22"/>
      <c r="L37" s="22"/>
      <c r="M37" s="22"/>
      <c r="N37" s="22"/>
      <c r="O37" s="22"/>
      <c r="P37" s="22"/>
    </row>
    <row r="38" spans="1:16" ht="39" customHeight="1" x14ac:dyDescent="0.15">
      <c r="A38" s="22"/>
      <c r="B38" s="35"/>
      <c r="C38" s="1150" t="s">
        <v>531</v>
      </c>
      <c r="D38" s="1151"/>
      <c r="E38" s="1152"/>
      <c r="F38" s="36">
        <v>0.01</v>
      </c>
      <c r="G38" s="37">
        <v>0.01</v>
      </c>
      <c r="H38" s="37">
        <v>0.01</v>
      </c>
      <c r="I38" s="37">
        <v>0.01</v>
      </c>
      <c r="J38" s="38">
        <v>0.01</v>
      </c>
      <c r="K38" s="22"/>
      <c r="L38" s="22"/>
      <c r="M38" s="22"/>
      <c r="N38" s="22"/>
      <c r="O38" s="22"/>
      <c r="P38" s="22"/>
    </row>
    <row r="39" spans="1:16" ht="39" customHeight="1" x14ac:dyDescent="0.15">
      <c r="A39" s="22"/>
      <c r="B39" s="35"/>
      <c r="C39" s="1150" t="s">
        <v>532</v>
      </c>
      <c r="D39" s="1151"/>
      <c r="E39" s="1152"/>
      <c r="F39" s="36">
        <v>0.01</v>
      </c>
      <c r="G39" s="37">
        <v>0</v>
      </c>
      <c r="H39" s="37">
        <v>0</v>
      </c>
      <c r="I39" s="37">
        <v>0</v>
      </c>
      <c r="J39" s="38">
        <v>0</v>
      </c>
      <c r="K39" s="22"/>
      <c r="L39" s="22"/>
      <c r="M39" s="22"/>
      <c r="N39" s="22"/>
      <c r="O39" s="22"/>
      <c r="P39" s="22"/>
    </row>
    <row r="40" spans="1:16" ht="39" customHeight="1" x14ac:dyDescent="0.15">
      <c r="A40" s="22"/>
      <c r="B40" s="35"/>
      <c r="C40" s="1150" t="s">
        <v>533</v>
      </c>
      <c r="D40" s="1151"/>
      <c r="E40" s="1152"/>
      <c r="F40" s="36">
        <v>0</v>
      </c>
      <c r="G40" s="37">
        <v>0</v>
      </c>
      <c r="H40" s="37">
        <v>0</v>
      </c>
      <c r="I40" s="37">
        <v>0</v>
      </c>
      <c r="J40" s="38">
        <v>0</v>
      </c>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534</v>
      </c>
      <c r="D42" s="1151"/>
      <c r="E42" s="1152"/>
      <c r="F42" s="36" t="s">
        <v>479</v>
      </c>
      <c r="G42" s="37" t="s">
        <v>479</v>
      </c>
      <c r="H42" s="37" t="s">
        <v>479</v>
      </c>
      <c r="I42" s="37" t="s">
        <v>479</v>
      </c>
      <c r="J42" s="38" t="s">
        <v>479</v>
      </c>
      <c r="K42" s="22"/>
      <c r="L42" s="22"/>
      <c r="M42" s="22"/>
      <c r="N42" s="22"/>
      <c r="O42" s="22"/>
      <c r="P42" s="22"/>
    </row>
    <row r="43" spans="1:16" ht="39" customHeight="1" thickBot="1" x14ac:dyDescent="0.2">
      <c r="A43" s="22"/>
      <c r="B43" s="40"/>
      <c r="C43" s="1153" t="s">
        <v>535</v>
      </c>
      <c r="D43" s="1154"/>
      <c r="E43" s="1155"/>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506</v>
      </c>
      <c r="L45" s="60">
        <v>492</v>
      </c>
      <c r="M45" s="60">
        <v>523</v>
      </c>
      <c r="N45" s="60">
        <v>484</v>
      </c>
      <c r="O45" s="61">
        <v>491</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479</v>
      </c>
      <c r="L46" s="64" t="s">
        <v>479</v>
      </c>
      <c r="M46" s="64" t="s">
        <v>479</v>
      </c>
      <c r="N46" s="64" t="s">
        <v>479</v>
      </c>
      <c r="O46" s="65" t="s">
        <v>479</v>
      </c>
      <c r="P46" s="48"/>
      <c r="Q46" s="48"/>
      <c r="R46" s="48"/>
      <c r="S46" s="48"/>
      <c r="T46" s="48"/>
      <c r="U46" s="48"/>
    </row>
    <row r="47" spans="1:21" ht="30.75" customHeight="1" x14ac:dyDescent="0.15">
      <c r="A47" s="48"/>
      <c r="B47" s="1168"/>
      <c r="C47" s="1169"/>
      <c r="D47" s="62"/>
      <c r="E47" s="1160" t="s">
        <v>14</v>
      </c>
      <c r="F47" s="1160"/>
      <c r="G47" s="1160"/>
      <c r="H47" s="1160"/>
      <c r="I47" s="1160"/>
      <c r="J47" s="1161"/>
      <c r="K47" s="63" t="s">
        <v>479</v>
      </c>
      <c r="L47" s="64" t="s">
        <v>479</v>
      </c>
      <c r="M47" s="64" t="s">
        <v>479</v>
      </c>
      <c r="N47" s="64" t="s">
        <v>479</v>
      </c>
      <c r="O47" s="65" t="s">
        <v>479</v>
      </c>
      <c r="P47" s="48"/>
      <c r="Q47" s="48"/>
      <c r="R47" s="48"/>
      <c r="S47" s="48"/>
      <c r="T47" s="48"/>
      <c r="U47" s="48"/>
    </row>
    <row r="48" spans="1:21" ht="30.75" customHeight="1" x14ac:dyDescent="0.15">
      <c r="A48" s="48"/>
      <c r="B48" s="1168"/>
      <c r="C48" s="1169"/>
      <c r="D48" s="62"/>
      <c r="E48" s="1160" t="s">
        <v>15</v>
      </c>
      <c r="F48" s="1160"/>
      <c r="G48" s="1160"/>
      <c r="H48" s="1160"/>
      <c r="I48" s="1160"/>
      <c r="J48" s="1161"/>
      <c r="K48" s="63">
        <v>77</v>
      </c>
      <c r="L48" s="64">
        <v>72</v>
      </c>
      <c r="M48" s="64">
        <v>69</v>
      </c>
      <c r="N48" s="64">
        <v>63</v>
      </c>
      <c r="O48" s="65">
        <v>54</v>
      </c>
      <c r="P48" s="48"/>
      <c r="Q48" s="48"/>
      <c r="R48" s="48"/>
      <c r="S48" s="48"/>
      <c r="T48" s="48"/>
      <c r="U48" s="48"/>
    </row>
    <row r="49" spans="1:21" ht="30.75" customHeight="1" x14ac:dyDescent="0.15">
      <c r="A49" s="48"/>
      <c r="B49" s="1168"/>
      <c r="C49" s="1169"/>
      <c r="D49" s="62"/>
      <c r="E49" s="1160" t="s">
        <v>16</v>
      </c>
      <c r="F49" s="1160"/>
      <c r="G49" s="1160"/>
      <c r="H49" s="1160"/>
      <c r="I49" s="1160"/>
      <c r="J49" s="1161"/>
      <c r="K49" s="63">
        <v>12</v>
      </c>
      <c r="L49" s="64">
        <v>5</v>
      </c>
      <c r="M49" s="64">
        <v>2</v>
      </c>
      <c r="N49" s="64">
        <v>3</v>
      </c>
      <c r="O49" s="65">
        <v>2</v>
      </c>
      <c r="P49" s="48"/>
      <c r="Q49" s="48"/>
      <c r="R49" s="48"/>
      <c r="S49" s="48"/>
      <c r="T49" s="48"/>
      <c r="U49" s="48"/>
    </row>
    <row r="50" spans="1:21" ht="30.75" customHeight="1" x14ac:dyDescent="0.15">
      <c r="A50" s="48"/>
      <c r="B50" s="1168"/>
      <c r="C50" s="1169"/>
      <c r="D50" s="62"/>
      <c r="E50" s="1160" t="s">
        <v>17</v>
      </c>
      <c r="F50" s="1160"/>
      <c r="G50" s="1160"/>
      <c r="H50" s="1160"/>
      <c r="I50" s="1160"/>
      <c r="J50" s="1161"/>
      <c r="K50" s="63">
        <v>3</v>
      </c>
      <c r="L50" s="64">
        <v>3</v>
      </c>
      <c r="M50" s="64">
        <v>3</v>
      </c>
      <c r="N50" s="64">
        <v>3</v>
      </c>
      <c r="O50" s="65">
        <v>3</v>
      </c>
      <c r="P50" s="48"/>
      <c r="Q50" s="48"/>
      <c r="R50" s="48"/>
      <c r="S50" s="48"/>
      <c r="T50" s="48"/>
      <c r="U50" s="48"/>
    </row>
    <row r="51" spans="1:21" ht="30.75" customHeight="1" x14ac:dyDescent="0.15">
      <c r="A51" s="48"/>
      <c r="B51" s="1170"/>
      <c r="C51" s="1171"/>
      <c r="D51" s="66"/>
      <c r="E51" s="1160" t="s">
        <v>18</v>
      </c>
      <c r="F51" s="1160"/>
      <c r="G51" s="1160"/>
      <c r="H51" s="1160"/>
      <c r="I51" s="1160"/>
      <c r="J51" s="1161"/>
      <c r="K51" s="63">
        <v>0</v>
      </c>
      <c r="L51" s="64">
        <v>0</v>
      </c>
      <c r="M51" s="64">
        <v>0</v>
      </c>
      <c r="N51" s="64">
        <v>0</v>
      </c>
      <c r="O51" s="65">
        <v>0</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448</v>
      </c>
      <c r="L52" s="64">
        <v>440</v>
      </c>
      <c r="M52" s="64">
        <v>468</v>
      </c>
      <c r="N52" s="64">
        <v>444</v>
      </c>
      <c r="O52" s="65">
        <v>440</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150</v>
      </c>
      <c r="L53" s="69">
        <v>132</v>
      </c>
      <c r="M53" s="69">
        <v>129</v>
      </c>
      <c r="N53" s="69">
        <v>109</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0" zoomScale="80" zoomScaleNormal="80" zoomScaleSheetLayoutView="100" workbookViewId="0">
      <selection activeCell="B41" sqref="B41:C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6" t="s">
        <v>24</v>
      </c>
      <c r="C41" s="1187"/>
      <c r="D41" s="81"/>
      <c r="E41" s="1188" t="s">
        <v>25</v>
      </c>
      <c r="F41" s="1188"/>
      <c r="G41" s="1188"/>
      <c r="H41" s="1189"/>
      <c r="I41" s="82">
        <v>5196</v>
      </c>
      <c r="J41" s="83">
        <v>6019</v>
      </c>
      <c r="K41" s="83">
        <v>7032</v>
      </c>
      <c r="L41" s="83">
        <v>7559</v>
      </c>
      <c r="M41" s="84">
        <v>8201</v>
      </c>
    </row>
    <row r="42" spans="2:13" ht="27.75" customHeight="1" x14ac:dyDescent="0.15">
      <c r="B42" s="1176"/>
      <c r="C42" s="1177"/>
      <c r="D42" s="85"/>
      <c r="E42" s="1180" t="s">
        <v>26</v>
      </c>
      <c r="F42" s="1180"/>
      <c r="G42" s="1180"/>
      <c r="H42" s="1181"/>
      <c r="I42" s="86">
        <v>10</v>
      </c>
      <c r="J42" s="87">
        <v>7</v>
      </c>
      <c r="K42" s="87">
        <v>5</v>
      </c>
      <c r="L42" s="87">
        <v>2</v>
      </c>
      <c r="M42" s="88" t="s">
        <v>479</v>
      </c>
    </row>
    <row r="43" spans="2:13" ht="27.75" customHeight="1" x14ac:dyDescent="0.15">
      <c r="B43" s="1176"/>
      <c r="C43" s="1177"/>
      <c r="D43" s="85"/>
      <c r="E43" s="1180" t="s">
        <v>27</v>
      </c>
      <c r="F43" s="1180"/>
      <c r="G43" s="1180"/>
      <c r="H43" s="1181"/>
      <c r="I43" s="86">
        <v>447</v>
      </c>
      <c r="J43" s="87">
        <v>391</v>
      </c>
      <c r="K43" s="87">
        <v>342</v>
      </c>
      <c r="L43" s="87">
        <v>288</v>
      </c>
      <c r="M43" s="88">
        <v>239</v>
      </c>
    </row>
    <row r="44" spans="2:13" ht="27.75" customHeight="1" x14ac:dyDescent="0.15">
      <c r="B44" s="1176"/>
      <c r="C44" s="1177"/>
      <c r="D44" s="85"/>
      <c r="E44" s="1180" t="s">
        <v>28</v>
      </c>
      <c r="F44" s="1180"/>
      <c r="G44" s="1180"/>
      <c r="H44" s="1181"/>
      <c r="I44" s="86">
        <v>19</v>
      </c>
      <c r="J44" s="87">
        <v>15</v>
      </c>
      <c r="K44" s="87">
        <v>13</v>
      </c>
      <c r="L44" s="87">
        <v>11</v>
      </c>
      <c r="M44" s="88">
        <v>9</v>
      </c>
    </row>
    <row r="45" spans="2:13" ht="27.75" customHeight="1" x14ac:dyDescent="0.15">
      <c r="B45" s="1176"/>
      <c r="C45" s="1177"/>
      <c r="D45" s="85"/>
      <c r="E45" s="1180" t="s">
        <v>29</v>
      </c>
      <c r="F45" s="1180"/>
      <c r="G45" s="1180"/>
      <c r="H45" s="1181"/>
      <c r="I45" s="86">
        <v>999</v>
      </c>
      <c r="J45" s="87">
        <v>967</v>
      </c>
      <c r="K45" s="87">
        <v>893</v>
      </c>
      <c r="L45" s="87">
        <v>858</v>
      </c>
      <c r="M45" s="88">
        <v>839</v>
      </c>
    </row>
    <row r="46" spans="2:13" ht="27.75" customHeight="1" x14ac:dyDescent="0.15">
      <c r="B46" s="1176"/>
      <c r="C46" s="1177"/>
      <c r="D46" s="89"/>
      <c r="E46" s="1180" t="s">
        <v>30</v>
      </c>
      <c r="F46" s="1180"/>
      <c r="G46" s="1180"/>
      <c r="H46" s="1181"/>
      <c r="I46" s="86" t="s">
        <v>479</v>
      </c>
      <c r="J46" s="87" t="s">
        <v>479</v>
      </c>
      <c r="K46" s="87" t="s">
        <v>479</v>
      </c>
      <c r="L46" s="87" t="s">
        <v>479</v>
      </c>
      <c r="M46" s="88">
        <v>18</v>
      </c>
    </row>
    <row r="47" spans="2:13" ht="27.75" customHeight="1" x14ac:dyDescent="0.15">
      <c r="B47" s="1176"/>
      <c r="C47" s="1177"/>
      <c r="D47" s="90"/>
      <c r="E47" s="1190" t="s">
        <v>31</v>
      </c>
      <c r="F47" s="1191"/>
      <c r="G47" s="1191"/>
      <c r="H47" s="1192"/>
      <c r="I47" s="86" t="s">
        <v>479</v>
      </c>
      <c r="J47" s="87" t="s">
        <v>479</v>
      </c>
      <c r="K47" s="87" t="s">
        <v>479</v>
      </c>
      <c r="L47" s="87" t="s">
        <v>479</v>
      </c>
      <c r="M47" s="88" t="s">
        <v>479</v>
      </c>
    </row>
    <row r="48" spans="2:13" ht="27.75" customHeight="1" x14ac:dyDescent="0.15">
      <c r="B48" s="1176"/>
      <c r="C48" s="1177"/>
      <c r="D48" s="85"/>
      <c r="E48" s="1180" t="s">
        <v>32</v>
      </c>
      <c r="F48" s="1180"/>
      <c r="G48" s="1180"/>
      <c r="H48" s="1181"/>
      <c r="I48" s="86" t="s">
        <v>479</v>
      </c>
      <c r="J48" s="87" t="s">
        <v>479</v>
      </c>
      <c r="K48" s="87" t="s">
        <v>479</v>
      </c>
      <c r="L48" s="87" t="s">
        <v>479</v>
      </c>
      <c r="M48" s="88" t="s">
        <v>479</v>
      </c>
    </row>
    <row r="49" spans="2:13" ht="27.75" customHeight="1" x14ac:dyDescent="0.15">
      <c r="B49" s="1178"/>
      <c r="C49" s="1179"/>
      <c r="D49" s="85"/>
      <c r="E49" s="1180" t="s">
        <v>33</v>
      </c>
      <c r="F49" s="1180"/>
      <c r="G49" s="1180"/>
      <c r="H49" s="1181"/>
      <c r="I49" s="86" t="s">
        <v>479</v>
      </c>
      <c r="J49" s="87" t="s">
        <v>479</v>
      </c>
      <c r="K49" s="87" t="s">
        <v>479</v>
      </c>
      <c r="L49" s="87" t="s">
        <v>479</v>
      </c>
      <c r="M49" s="88" t="s">
        <v>479</v>
      </c>
    </row>
    <row r="50" spans="2:13" ht="27.75" customHeight="1" x14ac:dyDescent="0.15">
      <c r="B50" s="1174" t="s">
        <v>34</v>
      </c>
      <c r="C50" s="1175"/>
      <c r="D50" s="91"/>
      <c r="E50" s="1180" t="s">
        <v>35</v>
      </c>
      <c r="F50" s="1180"/>
      <c r="G50" s="1180"/>
      <c r="H50" s="1181"/>
      <c r="I50" s="86">
        <v>2278</v>
      </c>
      <c r="J50" s="87">
        <v>2644</v>
      </c>
      <c r="K50" s="87">
        <v>2918</v>
      </c>
      <c r="L50" s="87">
        <v>3199</v>
      </c>
      <c r="M50" s="88">
        <v>3458</v>
      </c>
    </row>
    <row r="51" spans="2:13" ht="27.75" customHeight="1" x14ac:dyDescent="0.15">
      <c r="B51" s="1176"/>
      <c r="C51" s="1177"/>
      <c r="D51" s="85"/>
      <c r="E51" s="1180" t="s">
        <v>36</v>
      </c>
      <c r="F51" s="1180"/>
      <c r="G51" s="1180"/>
      <c r="H51" s="1181"/>
      <c r="I51" s="86">
        <v>560</v>
      </c>
      <c r="J51" s="87">
        <v>605</v>
      </c>
      <c r="K51" s="87">
        <v>729</v>
      </c>
      <c r="L51" s="87">
        <v>695</v>
      </c>
      <c r="M51" s="88">
        <v>796</v>
      </c>
    </row>
    <row r="52" spans="2:13" ht="27.75" customHeight="1" x14ac:dyDescent="0.15">
      <c r="B52" s="1178"/>
      <c r="C52" s="1179"/>
      <c r="D52" s="85"/>
      <c r="E52" s="1180" t="s">
        <v>37</v>
      </c>
      <c r="F52" s="1180"/>
      <c r="G52" s="1180"/>
      <c r="H52" s="1181"/>
      <c r="I52" s="86">
        <v>3790</v>
      </c>
      <c r="J52" s="87">
        <v>4051</v>
      </c>
      <c r="K52" s="87">
        <v>4884</v>
      </c>
      <c r="L52" s="87">
        <v>5134</v>
      </c>
      <c r="M52" s="88">
        <v>5401</v>
      </c>
    </row>
    <row r="53" spans="2:13" ht="27.75" customHeight="1" thickBot="1" x14ac:dyDescent="0.2">
      <c r="B53" s="1182" t="s">
        <v>38</v>
      </c>
      <c r="C53" s="1183"/>
      <c r="D53" s="92"/>
      <c r="E53" s="1184" t="s">
        <v>39</v>
      </c>
      <c r="F53" s="1184"/>
      <c r="G53" s="1184"/>
      <c r="H53" s="1185"/>
      <c r="I53" s="93">
        <v>43</v>
      </c>
      <c r="J53" s="94">
        <v>98</v>
      </c>
      <c r="K53" s="94">
        <v>-246</v>
      </c>
      <c r="L53" s="94">
        <v>-311</v>
      </c>
      <c r="M53" s="95">
        <v>-351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3"/>
      <c r="B1" s="1194"/>
      <c r="P1" s="246"/>
      <c r="Q1" s="246"/>
    </row>
    <row r="2" spans="1:51" ht="25.5" x14ac:dyDescent="0.25">
      <c r="A2" s="1193"/>
      <c r="C2" s="1195"/>
      <c r="P2" s="246"/>
      <c r="Q2" s="246"/>
    </row>
    <row r="3" spans="1:51" ht="25.5" x14ac:dyDescent="0.25">
      <c r="A3" s="1193"/>
      <c r="C3" s="1195"/>
      <c r="P3" s="246"/>
      <c r="Q3" s="246"/>
    </row>
    <row r="4" spans="1:51" s="1196" customFormat="1" x14ac:dyDescent="0.15">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row>
    <row r="5" spans="1:51" s="1196" customFormat="1" x14ac:dyDescent="0.15">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row>
    <row r="6" spans="1:51" s="1196" customFormat="1" x14ac:dyDescent="0.15">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row>
    <row r="7" spans="1:51" s="1196" customFormat="1" x14ac:dyDescent="0.15">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row>
    <row r="8" spans="1:51" s="1196" customFormat="1" x14ac:dyDescent="0.15">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row>
    <row r="9" spans="1:51" s="1196" customFormat="1" x14ac:dyDescent="0.15">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row>
    <row r="10" spans="1:51" s="1196" customFormat="1" x14ac:dyDescent="0.15">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Y10" s="1196" t="s">
        <v>550</v>
      </c>
    </row>
    <row r="11" spans="1:51" s="1196" customFormat="1" x14ac:dyDescent="0.15">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row>
    <row r="12" spans="1:51" s="1196" customFormat="1" x14ac:dyDescent="0.15">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Y12" s="1196" t="s">
        <v>550</v>
      </c>
    </row>
    <row r="13" spans="1:51" s="1196" customFormat="1" x14ac:dyDescent="0.15">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row>
    <row r="14" spans="1:51" s="1196" customFormat="1" ht="14.25" customHeight="1" x14ac:dyDescent="0.15">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row>
    <row r="15" spans="1:51" s="1196" customFormat="1" x14ac:dyDescent="0.15">
      <c r="A15" s="245"/>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row>
    <row r="16" spans="1:51" s="1196" customFormat="1" x14ac:dyDescent="0.15">
      <c r="A16" s="245"/>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row>
    <row r="17" spans="1:259" s="1196" customFormat="1" x14ac:dyDescent="0.15">
      <c r="A17" s="245"/>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259" s="1196" customFormat="1" x14ac:dyDescent="0.15">
      <c r="A18" s="245"/>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259" x14ac:dyDescent="0.15">
      <c r="P19" s="246"/>
      <c r="Q19" s="246"/>
    </row>
    <row r="20" spans="1:259" x14ac:dyDescent="0.15">
      <c r="P20" s="246"/>
      <c r="Q20" s="246"/>
    </row>
    <row r="21" spans="1:259" ht="17.25" x14ac:dyDescent="0.15">
      <c r="B21" s="1197"/>
      <c r="C21" s="248"/>
      <c r="D21" s="248"/>
      <c r="E21" s="248"/>
      <c r="F21" s="248"/>
      <c r="G21" s="248"/>
      <c r="H21" s="248"/>
      <c r="I21" s="248"/>
      <c r="J21" s="248"/>
      <c r="K21" s="248"/>
      <c r="L21" s="248"/>
      <c r="M21" s="248"/>
      <c r="N21" s="1198"/>
      <c r="O21" s="248"/>
      <c r="P21" s="249"/>
      <c r="Q21" s="246"/>
      <c r="IY21" s="1199"/>
    </row>
    <row r="22" spans="1:259" ht="17.25" x14ac:dyDescent="0.15">
      <c r="B22" s="250"/>
      <c r="IY22" s="1200"/>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1"/>
      <c r="C40" s="246"/>
      <c r="D40" s="246"/>
      <c r="E40" s="246"/>
      <c r="F40" s="246"/>
      <c r="G40" s="246"/>
      <c r="H40" s="246"/>
      <c r="I40" s="246"/>
      <c r="J40" s="246"/>
      <c r="K40" s="246"/>
      <c r="L40" s="246"/>
      <c r="M40" s="246"/>
      <c r="N40" s="246"/>
      <c r="O40" s="246"/>
      <c r="P40" s="1201"/>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2" t="s">
        <v>552</v>
      </c>
      <c r="I42" s="1203"/>
      <c r="J42" s="1203"/>
      <c r="K42" s="1203"/>
      <c r="L42" s="246"/>
      <c r="M42" s="246"/>
      <c r="N42" s="246"/>
      <c r="O42" s="246"/>
    </row>
    <row r="43" spans="2:17" x14ac:dyDescent="0.15">
      <c r="B43" s="250"/>
      <c r="C43" s="246"/>
      <c r="D43" s="246"/>
      <c r="E43" s="246"/>
      <c r="F43" s="246"/>
      <c r="G43" s="1204" t="s">
        <v>553</v>
      </c>
      <c r="H43" s="1205"/>
      <c r="I43" s="1205"/>
      <c r="J43" s="1205"/>
      <c r="K43" s="1205"/>
      <c r="L43" s="1205"/>
      <c r="M43" s="1205"/>
      <c r="N43" s="1205"/>
      <c r="O43" s="1206"/>
    </row>
    <row r="44" spans="2:17" x14ac:dyDescent="0.15">
      <c r="B44" s="250"/>
      <c r="C44" s="246"/>
      <c r="D44" s="246"/>
      <c r="E44" s="246"/>
      <c r="F44" s="246"/>
      <c r="G44" s="1207"/>
      <c r="H44" s="1208"/>
      <c r="I44" s="1208"/>
      <c r="J44" s="1208"/>
      <c r="K44" s="1208"/>
      <c r="L44" s="1208"/>
      <c r="M44" s="1208"/>
      <c r="N44" s="1208"/>
      <c r="O44" s="1209"/>
    </row>
    <row r="45" spans="2:17" x14ac:dyDescent="0.15">
      <c r="B45" s="250"/>
      <c r="C45" s="246"/>
      <c r="D45" s="246"/>
      <c r="E45" s="246"/>
      <c r="F45" s="246"/>
      <c r="G45" s="1207"/>
      <c r="H45" s="1208"/>
      <c r="I45" s="1208"/>
      <c r="J45" s="1208"/>
      <c r="K45" s="1208"/>
      <c r="L45" s="1208"/>
      <c r="M45" s="1208"/>
      <c r="N45" s="1208"/>
      <c r="O45" s="1209"/>
    </row>
    <row r="46" spans="2:17" x14ac:dyDescent="0.15">
      <c r="B46" s="250"/>
      <c r="C46" s="246"/>
      <c r="D46" s="246"/>
      <c r="E46" s="246"/>
      <c r="F46" s="246"/>
      <c r="G46" s="1207"/>
      <c r="H46" s="1208"/>
      <c r="I46" s="1208"/>
      <c r="J46" s="1208"/>
      <c r="K46" s="1208"/>
      <c r="L46" s="1208"/>
      <c r="M46" s="1208"/>
      <c r="N46" s="1208"/>
      <c r="O46" s="1209"/>
    </row>
    <row r="47" spans="2:17" x14ac:dyDescent="0.15">
      <c r="B47" s="250"/>
      <c r="C47" s="246"/>
      <c r="D47" s="246"/>
      <c r="E47" s="246"/>
      <c r="F47" s="246"/>
      <c r="G47" s="1210"/>
      <c r="H47" s="1211"/>
      <c r="I47" s="1211"/>
      <c r="J47" s="1211"/>
      <c r="K47" s="1211"/>
      <c r="L47" s="1211"/>
      <c r="M47" s="1211"/>
      <c r="N47" s="1211"/>
      <c r="O47" s="1212"/>
    </row>
    <row r="48" spans="2:17" x14ac:dyDescent="0.15">
      <c r="B48" s="250"/>
      <c r="C48" s="246"/>
      <c r="D48" s="246"/>
      <c r="E48" s="246"/>
      <c r="F48" s="246"/>
      <c r="G48" s="246"/>
      <c r="H48" s="1213"/>
      <c r="I48" s="1213"/>
      <c r="J48" s="1213"/>
    </row>
    <row r="49" spans="1:17" x14ac:dyDescent="0.15">
      <c r="B49" s="250"/>
      <c r="C49" s="246"/>
      <c r="D49" s="246"/>
      <c r="E49" s="246"/>
      <c r="F49" s="246"/>
      <c r="G49" s="245" t="s">
        <v>554</v>
      </c>
    </row>
    <row r="50" spans="1:17" x14ac:dyDescent="0.15">
      <c r="B50" s="250"/>
      <c r="C50" s="246"/>
      <c r="D50" s="246"/>
      <c r="E50" s="246"/>
      <c r="F50" s="246"/>
      <c r="G50" s="1214"/>
      <c r="H50" s="1215"/>
      <c r="I50" s="1215"/>
      <c r="J50" s="1216"/>
      <c r="K50" s="1217" t="s">
        <v>519</v>
      </c>
      <c r="L50" s="1217" t="s">
        <v>520</v>
      </c>
      <c r="M50" s="1217" t="s">
        <v>521</v>
      </c>
      <c r="N50" s="1217" t="s">
        <v>522</v>
      </c>
      <c r="O50" s="1217" t="s">
        <v>523</v>
      </c>
    </row>
    <row r="51" spans="1:17" x14ac:dyDescent="0.15">
      <c r="B51" s="250"/>
      <c r="C51" s="246"/>
      <c r="D51" s="246"/>
      <c r="E51" s="246"/>
      <c r="F51" s="246"/>
      <c r="G51" s="1218" t="s">
        <v>555</v>
      </c>
      <c r="H51" s="1219"/>
      <c r="I51" s="1220" t="s">
        <v>556</v>
      </c>
      <c r="J51" s="1220"/>
      <c r="K51" s="1221"/>
      <c r="L51" s="1221"/>
      <c r="M51" s="1221"/>
      <c r="N51" s="1222"/>
      <c r="O51" s="1221"/>
    </row>
    <row r="52" spans="1:17" x14ac:dyDescent="0.15">
      <c r="B52" s="250"/>
      <c r="C52" s="246"/>
      <c r="D52" s="246"/>
      <c r="E52" s="246"/>
      <c r="F52" s="246"/>
      <c r="G52" s="1223"/>
      <c r="H52" s="1224"/>
      <c r="I52" s="1225"/>
      <c r="J52" s="1225"/>
      <c r="K52" s="1222"/>
      <c r="L52" s="1222"/>
      <c r="M52" s="1222"/>
      <c r="N52" s="1222"/>
      <c r="O52" s="1222"/>
    </row>
    <row r="53" spans="1:17" x14ac:dyDescent="0.15">
      <c r="A53" s="1226"/>
      <c r="B53" s="250"/>
      <c r="C53" s="246"/>
      <c r="D53" s="246"/>
      <c r="E53" s="246"/>
      <c r="F53" s="246"/>
      <c r="G53" s="1223"/>
      <c r="H53" s="1224"/>
      <c r="I53" s="1227" t="s">
        <v>557</v>
      </c>
      <c r="J53" s="1227"/>
      <c r="K53" s="1228"/>
      <c r="L53" s="1228"/>
      <c r="M53" s="1228"/>
      <c r="N53" s="1229">
        <v>66</v>
      </c>
      <c r="O53" s="1228"/>
    </row>
    <row r="54" spans="1:17" x14ac:dyDescent="0.15">
      <c r="A54" s="1226"/>
      <c r="B54" s="250"/>
      <c r="C54" s="246"/>
      <c r="D54" s="246"/>
      <c r="E54" s="246"/>
      <c r="F54" s="246"/>
      <c r="G54" s="1230"/>
      <c r="H54" s="1231"/>
      <c r="I54" s="1227"/>
      <c r="J54" s="1227"/>
      <c r="K54" s="1232"/>
      <c r="L54" s="1232"/>
      <c r="M54" s="1232"/>
      <c r="N54" s="1232"/>
      <c r="O54" s="1232"/>
    </row>
    <row r="55" spans="1:17" x14ac:dyDescent="0.15">
      <c r="A55" s="1226"/>
      <c r="B55" s="250"/>
      <c r="C55" s="246"/>
      <c r="D55" s="246"/>
      <c r="E55" s="246"/>
      <c r="F55" s="246"/>
      <c r="G55" s="1233" t="s">
        <v>558</v>
      </c>
      <c r="H55" s="1234"/>
      <c r="I55" s="1227" t="s">
        <v>556</v>
      </c>
      <c r="J55" s="1227"/>
      <c r="K55" s="1221"/>
      <c r="L55" s="1221"/>
      <c r="M55" s="1221"/>
      <c r="N55" s="1222">
        <v>0</v>
      </c>
      <c r="O55" s="1221"/>
    </row>
    <row r="56" spans="1:17" x14ac:dyDescent="0.15">
      <c r="A56" s="1226"/>
      <c r="B56" s="250"/>
      <c r="C56" s="246"/>
      <c r="D56" s="246"/>
      <c r="E56" s="246"/>
      <c r="F56" s="246"/>
      <c r="G56" s="1235"/>
      <c r="H56" s="1236"/>
      <c r="I56" s="1227"/>
      <c r="J56" s="1227"/>
      <c r="K56" s="1222"/>
      <c r="L56" s="1222"/>
      <c r="M56" s="1222"/>
      <c r="N56" s="1222"/>
      <c r="O56" s="1222"/>
    </row>
    <row r="57" spans="1:17" s="1226" customFormat="1" x14ac:dyDescent="0.15">
      <c r="B57" s="1237"/>
      <c r="C57" s="1203"/>
      <c r="D57" s="1203"/>
      <c r="E57" s="1203"/>
      <c r="F57" s="1203"/>
      <c r="G57" s="1235"/>
      <c r="H57" s="1236"/>
      <c r="I57" s="1238" t="s">
        <v>559</v>
      </c>
      <c r="J57" s="1238"/>
      <c r="K57" s="1228"/>
      <c r="L57" s="1228"/>
      <c r="M57" s="1228"/>
      <c r="N57" s="1229">
        <v>55.3</v>
      </c>
      <c r="O57" s="1228"/>
      <c r="P57" s="1239"/>
      <c r="Q57" s="1237"/>
    </row>
    <row r="58" spans="1:17" s="1226" customFormat="1" x14ac:dyDescent="0.15">
      <c r="A58" s="245"/>
      <c r="B58" s="1237"/>
      <c r="C58" s="1203"/>
      <c r="D58" s="1203"/>
      <c r="E58" s="1203"/>
      <c r="F58" s="1203"/>
      <c r="G58" s="1240"/>
      <c r="H58" s="1241"/>
      <c r="I58" s="1238"/>
      <c r="J58" s="1238"/>
      <c r="K58" s="1232"/>
      <c r="L58" s="1232"/>
      <c r="M58" s="1232"/>
      <c r="N58" s="1232"/>
      <c r="O58" s="1232"/>
      <c r="P58" s="1239"/>
      <c r="Q58" s="1237"/>
    </row>
    <row r="59" spans="1:17" s="1226" customFormat="1" x14ac:dyDescent="0.15">
      <c r="A59" s="245"/>
      <c r="B59" s="1237"/>
      <c r="C59" s="1203"/>
      <c r="D59" s="1203"/>
      <c r="E59" s="1203"/>
      <c r="F59" s="1203"/>
      <c r="G59" s="1203"/>
      <c r="H59" s="1203"/>
      <c r="I59" s="1203"/>
      <c r="J59" s="1203"/>
      <c r="K59" s="1242"/>
      <c r="L59" s="1242"/>
      <c r="M59" s="1242"/>
      <c r="N59" s="1242"/>
      <c r="O59" s="1242"/>
      <c r="P59" s="1239"/>
      <c r="Q59" s="1237"/>
    </row>
    <row r="60" spans="1:17" s="1226" customFormat="1" x14ac:dyDescent="0.15">
      <c r="A60" s="245"/>
      <c r="B60" s="1237"/>
      <c r="C60" s="1203"/>
      <c r="D60" s="1203"/>
      <c r="E60" s="1203"/>
      <c r="F60" s="1203"/>
      <c r="G60" s="1203"/>
      <c r="H60" s="1203"/>
      <c r="I60" s="1203"/>
      <c r="J60" s="1203"/>
      <c r="K60" s="1242"/>
      <c r="L60" s="1242"/>
      <c r="M60" s="1242"/>
      <c r="N60" s="1242"/>
      <c r="O60" s="1242"/>
      <c r="P60" s="1239"/>
      <c r="Q60" s="1237"/>
    </row>
    <row r="61" spans="1:17" s="1226" customFormat="1" x14ac:dyDescent="0.15">
      <c r="A61" s="245"/>
      <c r="B61" s="1243"/>
      <c r="C61" s="1244"/>
      <c r="D61" s="1244"/>
      <c r="E61" s="1244"/>
      <c r="F61" s="1244"/>
      <c r="G61" s="1244"/>
      <c r="H61" s="1244"/>
      <c r="I61" s="1244"/>
      <c r="J61" s="1244"/>
      <c r="K61" s="1244"/>
      <c r="L61" s="1244"/>
      <c r="M61" s="1245"/>
      <c r="N61" s="1245"/>
      <c r="O61" s="1245"/>
      <c r="P61" s="1246"/>
      <c r="Q61" s="1237"/>
    </row>
    <row r="62" spans="1:17" x14ac:dyDescent="0.15">
      <c r="B62" s="1201"/>
      <c r="C62" s="1201"/>
      <c r="D62" s="1201"/>
      <c r="E62" s="1201"/>
      <c r="F62" s="1201"/>
      <c r="G62" s="1201"/>
      <c r="H62" s="1201"/>
      <c r="I62" s="1201"/>
      <c r="J62" s="1201"/>
      <c r="K62" s="1201"/>
      <c r="L62" s="1201"/>
      <c r="M62" s="1201"/>
      <c r="N62" s="1201"/>
      <c r="O62" s="1201"/>
      <c r="P62" s="1201"/>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1202" t="s">
        <v>552</v>
      </c>
      <c r="I64" s="1203"/>
      <c r="J64" s="1203"/>
      <c r="K64" s="1203"/>
      <c r="L64" s="246"/>
      <c r="M64" s="246"/>
      <c r="N64" s="246"/>
      <c r="O64" s="246"/>
    </row>
    <row r="65" spans="2:30" x14ac:dyDescent="0.15">
      <c r="B65" s="250"/>
      <c r="C65" s="246"/>
      <c r="D65" s="246"/>
      <c r="E65" s="246"/>
      <c r="F65" s="246"/>
      <c r="G65" s="1204" t="s">
        <v>561</v>
      </c>
      <c r="H65" s="1205"/>
      <c r="I65" s="1205"/>
      <c r="J65" s="1205"/>
      <c r="K65" s="1205"/>
      <c r="L65" s="1205"/>
      <c r="M65" s="1205"/>
      <c r="N65" s="1205"/>
      <c r="O65" s="1206"/>
    </row>
    <row r="66" spans="2:30" x14ac:dyDescent="0.15">
      <c r="B66" s="250"/>
      <c r="C66" s="246"/>
      <c r="D66" s="246"/>
      <c r="E66" s="246"/>
      <c r="F66" s="246"/>
      <c r="G66" s="1207"/>
      <c r="H66" s="1208"/>
      <c r="I66" s="1208"/>
      <c r="J66" s="1208"/>
      <c r="K66" s="1208"/>
      <c r="L66" s="1208"/>
      <c r="M66" s="1208"/>
      <c r="N66" s="1208"/>
      <c r="O66" s="1209"/>
    </row>
    <row r="67" spans="2:30" x14ac:dyDescent="0.15">
      <c r="B67" s="250"/>
      <c r="C67" s="246"/>
      <c r="D67" s="246"/>
      <c r="E67" s="246"/>
      <c r="F67" s="246"/>
      <c r="G67" s="1207"/>
      <c r="H67" s="1208"/>
      <c r="I67" s="1208"/>
      <c r="J67" s="1208"/>
      <c r="K67" s="1208"/>
      <c r="L67" s="1208"/>
      <c r="M67" s="1208"/>
      <c r="N67" s="1208"/>
      <c r="O67" s="1209"/>
    </row>
    <row r="68" spans="2:30" x14ac:dyDescent="0.15">
      <c r="B68" s="250"/>
      <c r="C68" s="246"/>
      <c r="D68" s="246"/>
      <c r="E68" s="246"/>
      <c r="F68" s="246"/>
      <c r="G68" s="1207"/>
      <c r="H68" s="1208"/>
      <c r="I68" s="1208"/>
      <c r="J68" s="1208"/>
      <c r="K68" s="1208"/>
      <c r="L68" s="1208"/>
      <c r="M68" s="1208"/>
      <c r="N68" s="1208"/>
      <c r="O68" s="1209"/>
    </row>
    <row r="69" spans="2:30" x14ac:dyDescent="0.15">
      <c r="B69" s="250"/>
      <c r="C69" s="246"/>
      <c r="D69" s="246"/>
      <c r="E69" s="246"/>
      <c r="F69" s="246"/>
      <c r="G69" s="1210"/>
      <c r="H69" s="1211"/>
      <c r="I69" s="1211"/>
      <c r="J69" s="1211"/>
      <c r="K69" s="1211"/>
      <c r="L69" s="1211"/>
      <c r="M69" s="1211"/>
      <c r="N69" s="1211"/>
      <c r="O69" s="1212"/>
    </row>
    <row r="70" spans="2:30" x14ac:dyDescent="0.15">
      <c r="B70" s="250"/>
      <c r="C70" s="246"/>
      <c r="D70" s="246"/>
      <c r="E70" s="246"/>
      <c r="F70" s="246"/>
      <c r="G70" s="246"/>
      <c r="H70" s="1247"/>
      <c r="I70" s="1247"/>
      <c r="J70" s="1248"/>
      <c r="K70" s="1248"/>
      <c r="L70" s="1249"/>
      <c r="M70" s="1248"/>
      <c r="N70" s="1249"/>
      <c r="O70" s="1250"/>
    </row>
    <row r="71" spans="2:30" x14ac:dyDescent="0.15">
      <c r="B71" s="250"/>
      <c r="C71" s="246"/>
      <c r="D71" s="246"/>
      <c r="E71" s="246"/>
      <c r="F71" s="246"/>
      <c r="G71" s="1251" t="s">
        <v>562</v>
      </c>
      <c r="I71" s="1252"/>
      <c r="J71" s="1248"/>
      <c r="K71" s="1248"/>
      <c r="L71" s="1249"/>
      <c r="M71" s="1248"/>
      <c r="N71" s="1249"/>
      <c r="O71" s="1250"/>
    </row>
    <row r="72" spans="2:30" x14ac:dyDescent="0.15">
      <c r="B72" s="250"/>
      <c r="C72" s="246"/>
      <c r="D72" s="246"/>
      <c r="E72" s="246"/>
      <c r="F72" s="246"/>
      <c r="G72" s="1214"/>
      <c r="H72" s="1215"/>
      <c r="I72" s="1215"/>
      <c r="J72" s="1216"/>
      <c r="K72" s="1217" t="s">
        <v>519</v>
      </c>
      <c r="L72" s="1217" t="s">
        <v>520</v>
      </c>
      <c r="M72" s="1217" t="s">
        <v>521</v>
      </c>
      <c r="N72" s="1217" t="s">
        <v>522</v>
      </c>
      <c r="O72" s="1217" t="s">
        <v>523</v>
      </c>
    </row>
    <row r="73" spans="2:30" x14ac:dyDescent="0.15">
      <c r="B73" s="250"/>
      <c r="C73" s="246"/>
      <c r="D73" s="246"/>
      <c r="E73" s="246"/>
      <c r="F73" s="246"/>
      <c r="G73" s="1218" t="s">
        <v>555</v>
      </c>
      <c r="H73" s="1219"/>
      <c r="I73" s="1220" t="s">
        <v>556</v>
      </c>
      <c r="J73" s="1220"/>
      <c r="K73" s="1253">
        <v>1.5</v>
      </c>
      <c r="L73" s="1253">
        <v>3.5</v>
      </c>
      <c r="M73" s="1222"/>
      <c r="N73" s="1222"/>
      <c r="O73" s="1222"/>
      <c r="S73" s="245">
        <v>9.9</v>
      </c>
    </row>
    <row r="74" spans="2:30" x14ac:dyDescent="0.15">
      <c r="B74" s="250"/>
      <c r="C74" s="246"/>
      <c r="D74" s="246"/>
      <c r="E74" s="246"/>
      <c r="F74" s="246"/>
      <c r="G74" s="1223"/>
      <c r="H74" s="1224"/>
      <c r="I74" s="1225"/>
      <c r="J74" s="1225"/>
      <c r="K74" s="1253"/>
      <c r="L74" s="1253"/>
      <c r="M74" s="1222"/>
      <c r="N74" s="1222"/>
      <c r="O74" s="1222"/>
    </row>
    <row r="75" spans="2:30" x14ac:dyDescent="0.15">
      <c r="B75" s="250"/>
      <c r="C75" s="246"/>
      <c r="D75" s="246"/>
      <c r="E75" s="246"/>
      <c r="F75" s="246"/>
      <c r="G75" s="1223"/>
      <c r="H75" s="1224"/>
      <c r="I75" s="1227" t="s">
        <v>563</v>
      </c>
      <c r="J75" s="1227"/>
      <c r="K75" s="1229">
        <v>8.1999999999999993</v>
      </c>
      <c r="L75" s="1229">
        <v>6.9</v>
      </c>
      <c r="M75" s="1229">
        <v>4.9000000000000004</v>
      </c>
      <c r="N75" s="1229">
        <v>4.4000000000000004</v>
      </c>
      <c r="O75" s="1229">
        <v>4.2</v>
      </c>
      <c r="U75" s="245">
        <v>81.2</v>
      </c>
      <c r="W75" s="245">
        <v>87.2</v>
      </c>
      <c r="Y75" s="245">
        <v>99.8</v>
      </c>
      <c r="AA75" s="245">
        <v>109.5</v>
      </c>
      <c r="AC75" s="245">
        <v>115.2</v>
      </c>
    </row>
    <row r="76" spans="2:30" x14ac:dyDescent="0.15">
      <c r="B76" s="250"/>
      <c r="C76" s="246"/>
      <c r="D76" s="246"/>
      <c r="E76" s="246"/>
      <c r="F76" s="246"/>
      <c r="G76" s="1230"/>
      <c r="H76" s="1231"/>
      <c r="I76" s="1227"/>
      <c r="J76" s="1227"/>
      <c r="K76" s="1232"/>
      <c r="L76" s="1232"/>
      <c r="M76" s="1232"/>
      <c r="N76" s="1232"/>
      <c r="O76" s="1232"/>
    </row>
    <row r="77" spans="2:30" x14ac:dyDescent="0.15">
      <c r="B77" s="250"/>
      <c r="C77" s="246"/>
      <c r="D77" s="246"/>
      <c r="E77" s="246"/>
      <c r="F77" s="246"/>
      <c r="G77" s="1233" t="s">
        <v>558</v>
      </c>
      <c r="H77" s="1234"/>
      <c r="I77" s="1227" t="s">
        <v>556</v>
      </c>
      <c r="J77" s="1227"/>
      <c r="K77" s="1253">
        <v>5.7</v>
      </c>
      <c r="L77" s="1253">
        <v>0</v>
      </c>
      <c r="M77" s="1222">
        <v>0</v>
      </c>
      <c r="N77" s="1222">
        <v>0</v>
      </c>
      <c r="O77" s="1222">
        <v>0</v>
      </c>
      <c r="R77" s="245">
        <v>12.3</v>
      </c>
      <c r="T77" s="245">
        <v>11.1</v>
      </c>
    </row>
    <row r="78" spans="2:30" x14ac:dyDescent="0.15">
      <c r="B78" s="250"/>
      <c r="C78" s="246"/>
      <c r="D78" s="246"/>
      <c r="E78" s="246"/>
      <c r="F78" s="246"/>
      <c r="G78" s="1235"/>
      <c r="H78" s="1236"/>
      <c r="I78" s="1227"/>
      <c r="J78" s="1227"/>
      <c r="K78" s="1253"/>
      <c r="L78" s="1253"/>
      <c r="M78" s="1222"/>
      <c r="N78" s="1222"/>
      <c r="O78" s="1222"/>
    </row>
    <row r="79" spans="2:30" x14ac:dyDescent="0.15">
      <c r="B79" s="250"/>
      <c r="C79" s="246"/>
      <c r="D79" s="246"/>
      <c r="E79" s="246"/>
      <c r="F79" s="246"/>
      <c r="G79" s="1235"/>
      <c r="H79" s="1236"/>
      <c r="I79" s="1254" t="s">
        <v>563</v>
      </c>
      <c r="J79" s="1238"/>
      <c r="K79" s="1255">
        <v>10.8</v>
      </c>
      <c r="L79" s="1255">
        <v>9.8000000000000007</v>
      </c>
      <c r="M79" s="1255">
        <v>9.1</v>
      </c>
      <c r="N79" s="1255">
        <v>8.6</v>
      </c>
      <c r="O79" s="1255">
        <v>8.5</v>
      </c>
      <c r="V79" s="245">
        <v>53.5</v>
      </c>
      <c r="X79" s="245">
        <v>48.2</v>
      </c>
      <c r="Z79" s="245">
        <v>34.200000000000003</v>
      </c>
      <c r="AB79" s="245">
        <v>30.3</v>
      </c>
      <c r="AD79" s="245">
        <v>28.9</v>
      </c>
    </row>
    <row r="80" spans="2:30" x14ac:dyDescent="0.15">
      <c r="B80" s="250"/>
      <c r="C80" s="246"/>
      <c r="D80" s="246"/>
      <c r="E80" s="246"/>
      <c r="F80" s="246"/>
      <c r="G80" s="1240"/>
      <c r="H80" s="1241"/>
      <c r="I80" s="1238"/>
      <c r="J80" s="1238"/>
      <c r="K80" s="1255"/>
      <c r="L80" s="1255"/>
      <c r="M80" s="1255"/>
      <c r="N80" s="1255"/>
      <c r="O80" s="1255"/>
    </row>
    <row r="81" spans="2:17" x14ac:dyDescent="0.15">
      <c r="B81" s="250"/>
      <c r="C81" s="246"/>
      <c r="D81" s="246"/>
      <c r="E81" s="246"/>
      <c r="F81" s="246"/>
      <c r="G81" s="246"/>
      <c r="H81" s="246"/>
      <c r="I81" s="246"/>
      <c r="J81" s="246"/>
      <c r="K81" s="1256"/>
      <c r="L81" s="246"/>
      <c r="M81" s="246"/>
      <c r="N81" s="246"/>
      <c r="O81" s="246"/>
    </row>
    <row r="82" spans="2:17" ht="17.25" x14ac:dyDescent="0.15">
      <c r="B82" s="250"/>
      <c r="C82" s="246"/>
      <c r="D82" s="246"/>
      <c r="E82" s="246"/>
      <c r="F82" s="246"/>
      <c r="G82" s="246"/>
      <c r="H82" s="246"/>
      <c r="I82" s="246"/>
      <c r="J82" s="246"/>
      <c r="K82" s="1257"/>
      <c r="L82" s="1257"/>
      <c r="M82" s="1257"/>
      <c r="N82" s="1257"/>
      <c r="O82" s="1257"/>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8"/>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518</v>
      </c>
      <c r="G2" s="113"/>
      <c r="H2" s="114"/>
    </row>
    <row r="3" spans="1:8" x14ac:dyDescent="0.15">
      <c r="A3" s="110" t="s">
        <v>511</v>
      </c>
      <c r="B3" s="115"/>
      <c r="C3" s="116"/>
      <c r="D3" s="117">
        <v>108373</v>
      </c>
      <c r="E3" s="118"/>
      <c r="F3" s="119">
        <v>146641</v>
      </c>
      <c r="G3" s="120"/>
      <c r="H3" s="121"/>
    </row>
    <row r="4" spans="1:8" x14ac:dyDescent="0.15">
      <c r="A4" s="122"/>
      <c r="B4" s="123"/>
      <c r="C4" s="124"/>
      <c r="D4" s="125">
        <v>25899</v>
      </c>
      <c r="E4" s="126"/>
      <c r="F4" s="127">
        <v>68142</v>
      </c>
      <c r="G4" s="128"/>
      <c r="H4" s="129"/>
    </row>
    <row r="5" spans="1:8" x14ac:dyDescent="0.15">
      <c r="A5" s="110" t="s">
        <v>513</v>
      </c>
      <c r="B5" s="115"/>
      <c r="C5" s="116"/>
      <c r="D5" s="117">
        <v>225161</v>
      </c>
      <c r="E5" s="118"/>
      <c r="F5" s="119">
        <v>174587</v>
      </c>
      <c r="G5" s="120"/>
      <c r="H5" s="121"/>
    </row>
    <row r="6" spans="1:8" x14ac:dyDescent="0.15">
      <c r="A6" s="122"/>
      <c r="B6" s="123"/>
      <c r="C6" s="124"/>
      <c r="D6" s="125">
        <v>162120</v>
      </c>
      <c r="E6" s="126"/>
      <c r="F6" s="127">
        <v>79695</v>
      </c>
      <c r="G6" s="128"/>
      <c r="H6" s="129"/>
    </row>
    <row r="7" spans="1:8" x14ac:dyDescent="0.15">
      <c r="A7" s="110" t="s">
        <v>514</v>
      </c>
      <c r="B7" s="115"/>
      <c r="C7" s="116"/>
      <c r="D7" s="117">
        <v>249319</v>
      </c>
      <c r="E7" s="118"/>
      <c r="F7" s="119">
        <v>175675</v>
      </c>
      <c r="G7" s="120"/>
      <c r="H7" s="121"/>
    </row>
    <row r="8" spans="1:8" x14ac:dyDescent="0.15">
      <c r="A8" s="122"/>
      <c r="B8" s="123"/>
      <c r="C8" s="124"/>
      <c r="D8" s="125">
        <v>150868</v>
      </c>
      <c r="E8" s="126"/>
      <c r="F8" s="127">
        <v>87698</v>
      </c>
      <c r="G8" s="128"/>
      <c r="H8" s="129"/>
    </row>
    <row r="9" spans="1:8" x14ac:dyDescent="0.15">
      <c r="A9" s="110" t="s">
        <v>515</v>
      </c>
      <c r="B9" s="115"/>
      <c r="C9" s="116"/>
      <c r="D9" s="117">
        <v>171361</v>
      </c>
      <c r="E9" s="118"/>
      <c r="F9" s="119">
        <v>162193</v>
      </c>
      <c r="G9" s="120"/>
      <c r="H9" s="121"/>
    </row>
    <row r="10" spans="1:8" x14ac:dyDescent="0.15">
      <c r="A10" s="122"/>
      <c r="B10" s="123"/>
      <c r="C10" s="124"/>
      <c r="D10" s="125">
        <v>70531</v>
      </c>
      <c r="E10" s="126"/>
      <c r="F10" s="127">
        <v>79985</v>
      </c>
      <c r="G10" s="128"/>
      <c r="H10" s="129"/>
    </row>
    <row r="11" spans="1:8" x14ac:dyDescent="0.15">
      <c r="A11" s="110" t="s">
        <v>516</v>
      </c>
      <c r="B11" s="115"/>
      <c r="C11" s="116"/>
      <c r="D11" s="117">
        <v>194349</v>
      </c>
      <c r="E11" s="118"/>
      <c r="F11" s="119">
        <v>168868</v>
      </c>
      <c r="G11" s="120"/>
      <c r="H11" s="121"/>
    </row>
    <row r="12" spans="1:8" x14ac:dyDescent="0.15">
      <c r="A12" s="122"/>
      <c r="B12" s="123"/>
      <c r="C12" s="130"/>
      <c r="D12" s="125">
        <v>117417</v>
      </c>
      <c r="E12" s="126"/>
      <c r="F12" s="127">
        <v>79360</v>
      </c>
      <c r="G12" s="128"/>
      <c r="H12" s="129"/>
    </row>
    <row r="13" spans="1:8" x14ac:dyDescent="0.15">
      <c r="A13" s="110"/>
      <c r="B13" s="115"/>
      <c r="C13" s="131"/>
      <c r="D13" s="132">
        <v>189713</v>
      </c>
      <c r="E13" s="133"/>
      <c r="F13" s="134">
        <v>165593</v>
      </c>
      <c r="G13" s="135"/>
      <c r="H13" s="121"/>
    </row>
    <row r="14" spans="1:8" x14ac:dyDescent="0.15">
      <c r="A14" s="122"/>
      <c r="B14" s="123"/>
      <c r="C14" s="124"/>
      <c r="D14" s="125">
        <v>105367</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4.7</v>
      </c>
      <c r="C19" s="136">
        <f>ROUND(VALUE(SUBSTITUTE(実質収支比率等に係る経年分析!G$48,"▲","-")),2)</f>
        <v>5.0199999999999996</v>
      </c>
      <c r="D19" s="136">
        <f>ROUND(VALUE(SUBSTITUTE(実質収支比率等に係る経年分析!H$48,"▲","-")),2)</f>
        <v>4.08</v>
      </c>
      <c r="E19" s="136">
        <f>ROUND(VALUE(SUBSTITUTE(実質収支比率等に係る経年分析!I$48,"▲","-")),2)</f>
        <v>4.5999999999999996</v>
      </c>
      <c r="F19" s="136">
        <f>ROUND(VALUE(SUBSTITUTE(実質収支比率等に係る経年分析!J$48,"▲","-")),2)</f>
        <v>4.67</v>
      </c>
    </row>
    <row r="20" spans="1:11" x14ac:dyDescent="0.15">
      <c r="A20" s="136" t="s">
        <v>44</v>
      </c>
      <c r="B20" s="136">
        <f>ROUND(VALUE(SUBSTITUTE(実質収支比率等に係る経年分析!F$47,"▲","-")),2)</f>
        <v>18.54</v>
      </c>
      <c r="C20" s="136">
        <f>ROUND(VALUE(SUBSTITUTE(実質収支比率等に係る経年分析!G$47,"▲","-")),2)</f>
        <v>21.53</v>
      </c>
      <c r="D20" s="136">
        <f>ROUND(VALUE(SUBSTITUTE(実質収支比率等に係る経年分析!H$47,"▲","-")),2)</f>
        <v>17.95</v>
      </c>
      <c r="E20" s="136">
        <f>ROUND(VALUE(SUBSTITUTE(実質収支比率等に係る経年分析!I$47,"▲","-")),2)</f>
        <v>20.05</v>
      </c>
      <c r="F20" s="136">
        <f>ROUND(VALUE(SUBSTITUTE(実質収支比率等に係る経年分析!J$47,"▲","-")),2)</f>
        <v>20</v>
      </c>
    </row>
    <row r="21" spans="1:11" x14ac:dyDescent="0.15">
      <c r="A21" s="136" t="s">
        <v>45</v>
      </c>
      <c r="B21" s="136">
        <f>IF(ISNUMBER(VALUE(SUBSTITUTE(実質収支比率等に係る経年分析!F$49,"▲","-"))),ROUND(VALUE(SUBSTITUTE(実質収支比率等に係る経年分析!F$49,"▲","-")),2),NA())</f>
        <v>-1.86</v>
      </c>
      <c r="C21" s="136">
        <f>IF(ISNUMBER(VALUE(SUBSTITUTE(実質収支比率等に係る経年分析!G$49,"▲","-"))),ROUND(VALUE(SUBSTITUTE(実質収支比率等に係る経年分析!G$49,"▲","-")),2),NA())</f>
        <v>0.76</v>
      </c>
      <c r="D21" s="136">
        <f>IF(ISNUMBER(VALUE(SUBSTITUTE(実質収支比率等に係る経年分析!H$49,"▲","-"))),ROUND(VALUE(SUBSTITUTE(実質収支比率等に係る経年分析!H$49,"▲","-")),2),NA())</f>
        <v>-7.34</v>
      </c>
      <c r="E21" s="136">
        <f>IF(ISNUMBER(VALUE(SUBSTITUTE(実質収支比率等に係る経年分析!I$49,"▲","-"))),ROUND(VALUE(SUBSTITUTE(実質収支比率等に係る経年分析!I$49,"▲","-")),2),NA())</f>
        <v>0.57999999999999996</v>
      </c>
      <c r="F21" s="136">
        <f>IF(ISNUMBER(VALUE(SUBSTITUTE(実質収支比率等に係る経年分析!J$49,"▲","-"))),ROUND(VALUE(SUBSTITUTE(実質収支比率等に係る経年分析!J$49,"▲","-")),2),NA())</f>
        <v>-3.04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国民健康保険特別会計（医科診療施設勘定）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0.14000000000000001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0.56999999999999995</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4.1900000000000004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5.0199999999999996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4.5999999999999996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448</v>
      </c>
      <c r="E42" s="138"/>
      <c r="F42" s="138"/>
      <c r="G42" s="138">
        <f>'実質公債費比率（分子）の構造'!L$52</f>
        <v>440</v>
      </c>
      <c r="H42" s="138"/>
      <c r="I42" s="138"/>
      <c r="J42" s="138">
        <f>'実質公債費比率（分子）の構造'!M$52</f>
        <v>468</v>
      </c>
      <c r="K42" s="138"/>
      <c r="L42" s="138"/>
      <c r="M42" s="138">
        <f>'実質公債費比率（分子）の構造'!N$52</f>
        <v>444</v>
      </c>
      <c r="N42" s="138"/>
      <c r="O42" s="138"/>
      <c r="P42" s="138">
        <f>'実質公債費比率（分子）の構造'!O$52</f>
        <v>440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x14ac:dyDescent="0.15">
      <c r="A45" s="138" t="s">
        <v>55</v>
      </c>
      <c r="B45" s="138">
        <f>'実質公債費比率（分子）の構造'!K$49</f>
        <v>12</v>
      </c>
      <c r="C45" s="138"/>
      <c r="D45" s="138"/>
      <c r="E45" s="138">
        <f>'実質公債費比率（分子）の構造'!L$49</f>
        <v>5</v>
      </c>
      <c r="F45" s="138"/>
      <c r="G45" s="138"/>
      <c r="H45" s="138">
        <f>'実質公債費比率（分子）の構造'!M$49</f>
        <v>2</v>
      </c>
      <c r="I45" s="138"/>
      <c r="J45" s="138"/>
      <c r="K45" s="138">
        <f>'実質公債費比率（分子）の構造'!N$49</f>
        <v>3</v>
      </c>
      <c r="L45" s="138"/>
      <c r="M45" s="138"/>
      <c r="N45" s="138">
        <f>'実質公債費比率（分子）の構造'!O$49</f>
        <v>2</v>
      </c>
      <c r="O45" s="138"/>
      <c r="P45" s="138"/>
    </row>
    <row r="46" spans="1:16" x14ac:dyDescent="0.15">
      <c r="A46" s="138" t="s">
        <v>56</v>
      </c>
      <c r="B46" s="138">
        <f>'実質公債費比率（分子）の構造'!K$48</f>
        <v>77</v>
      </c>
      <c r="C46" s="138"/>
      <c r="D46" s="138"/>
      <c r="E46" s="138">
        <f>'実質公債費比率（分子）の構造'!L$48</f>
        <v>72</v>
      </c>
      <c r="F46" s="138"/>
      <c r="G46" s="138"/>
      <c r="H46" s="138">
        <f>'実質公債費比率（分子）の構造'!M$48</f>
        <v>69</v>
      </c>
      <c r="I46" s="138"/>
      <c r="J46" s="138"/>
      <c r="K46" s="138">
        <f>'実質公債費比率（分子）の構造'!N$48</f>
        <v>63</v>
      </c>
      <c r="L46" s="138"/>
      <c r="M46" s="138"/>
      <c r="N46" s="138">
        <f>'実質公債費比率（分子）の構造'!O$48</f>
        <v>54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506</v>
      </c>
      <c r="C49" s="138"/>
      <c r="D49" s="138"/>
      <c r="E49" s="138">
        <f>'実質公債費比率（分子）の構造'!L$45</f>
        <v>492</v>
      </c>
      <c r="F49" s="138"/>
      <c r="G49" s="138"/>
      <c r="H49" s="138">
        <f>'実質公債費比率（分子）の構造'!M$45</f>
        <v>523</v>
      </c>
      <c r="I49" s="138"/>
      <c r="J49" s="138"/>
      <c r="K49" s="138">
        <f>'実質公債費比率（分子）の構造'!N$45</f>
        <v>484</v>
      </c>
      <c r="L49" s="138"/>
      <c r="M49" s="138"/>
      <c r="N49" s="138">
        <f>'実質公債費比率（分子）の構造'!O$45</f>
        <v>491</v>
      </c>
      <c r="O49" s="138"/>
      <c r="P49" s="138"/>
    </row>
    <row r="50" spans="1:16" x14ac:dyDescent="0.15">
      <c r="A50" s="138" t="s">
        <v>60</v>
      </c>
      <c r="B50" s="138" t="e">
        <f>NA()</f>
        <v>#N/A</v>
      </c>
      <c r="C50" s="138">
        <f>IF(ISNUMBER('実質公債費比率（分子）の構造'!K$53),'実質公債費比率（分子）の構造'!K$53,NA())</f>
        <v>150</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129</v>
      </c>
      <c r="J50" s="138" t="e">
        <f>NA()</f>
        <v>#N/A</v>
      </c>
      <c r="K50" s="138" t="e">
        <f>NA()</f>
        <v>#N/A</v>
      </c>
      <c r="L50" s="138">
        <f>IF(ISNUMBER('実質公債費比率（分子）の構造'!N$53),'実質公債費比率（分子）の構造'!N$53,NA())</f>
        <v>109</v>
      </c>
      <c r="M50" s="138" t="e">
        <f>NA()</f>
        <v>#N/A</v>
      </c>
      <c r="N50" s="138" t="e">
        <f>NA()</f>
        <v>#N/A</v>
      </c>
      <c r="O50" s="138">
        <f>IF(ISNUMBER('実質公債費比率（分子）の構造'!O$53),'実質公債費比率（分子）の構造'!O$53,NA())</f>
        <v>110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3790</v>
      </c>
      <c r="E56" s="137"/>
      <c r="F56" s="137"/>
      <c r="G56" s="137">
        <f>'将来負担比率（分子）の構造'!J$52</f>
        <v>4051</v>
      </c>
      <c r="H56" s="137"/>
      <c r="I56" s="137"/>
      <c r="J56" s="137">
        <f>'将来負担比率（分子）の構造'!K$52</f>
        <v>4884</v>
      </c>
      <c r="K56" s="137"/>
      <c r="L56" s="137"/>
      <c r="M56" s="137">
        <f>'将来負担比率（分子）の構造'!L$52</f>
        <v>5134</v>
      </c>
      <c r="N56" s="137"/>
      <c r="O56" s="137"/>
      <c r="P56" s="137">
        <f>'将来負担比率（分子）の構造'!M$52</f>
        <v>5401</v>
      </c>
    </row>
    <row r="57" spans="1:16" x14ac:dyDescent="0.15">
      <c r="A57" s="137" t="s">
        <v>36</v>
      </c>
      <c r="B57" s="137"/>
      <c r="C57" s="137"/>
      <c r="D57" s="137">
        <f>'将来負担比率（分子）の構造'!I$51</f>
        <v>560</v>
      </c>
      <c r="E57" s="137"/>
      <c r="F57" s="137"/>
      <c r="G57" s="137">
        <f>'将来負担比率（分子）の構造'!J$51</f>
        <v>605</v>
      </c>
      <c r="H57" s="137"/>
      <c r="I57" s="137"/>
      <c r="J57" s="137">
        <f>'将来負担比率（分子）の構造'!K$51</f>
        <v>729</v>
      </c>
      <c r="K57" s="137"/>
      <c r="L57" s="137"/>
      <c r="M57" s="137">
        <f>'将来負担比率（分子）の構造'!L$51</f>
        <v>695</v>
      </c>
      <c r="N57" s="137"/>
      <c r="O57" s="137"/>
      <c r="P57" s="137">
        <f>'将来負担比率（分子）の構造'!M$51</f>
        <v>796</v>
      </c>
    </row>
    <row r="58" spans="1:16" x14ac:dyDescent="0.15">
      <c r="A58" s="137" t="s">
        <v>35</v>
      </c>
      <c r="B58" s="137"/>
      <c r="C58" s="137"/>
      <c r="D58" s="137">
        <f>'将来負担比率（分子）の構造'!I$50</f>
        <v>2278</v>
      </c>
      <c r="E58" s="137"/>
      <c r="F58" s="137"/>
      <c r="G58" s="137">
        <f>'将来負担比率（分子）の構造'!J$50</f>
        <v>2644</v>
      </c>
      <c r="H58" s="137"/>
      <c r="I58" s="137"/>
      <c r="J58" s="137">
        <f>'将来負担比率（分子）の構造'!K$50</f>
        <v>2918</v>
      </c>
      <c r="K58" s="137"/>
      <c r="L58" s="137"/>
      <c r="M58" s="137">
        <f>'将来負担比率（分子）の構造'!L$50</f>
        <v>3199</v>
      </c>
      <c r="N58" s="137"/>
      <c r="O58" s="137"/>
      <c r="P58" s="137">
        <f>'将来負担比率（分子）の構造'!M$50</f>
        <v>3458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18</v>
      </c>
      <c r="O61" s="137"/>
      <c r="P61" s="137"/>
    </row>
    <row r="62" spans="1:16" x14ac:dyDescent="0.15">
      <c r="A62" s="137" t="s">
        <v>29</v>
      </c>
      <c r="B62" s="137">
        <f>'将来負担比率（分子）の構造'!I$45</f>
        <v>999</v>
      </c>
      <c r="C62" s="137"/>
      <c r="D62" s="137"/>
      <c r="E62" s="137">
        <f>'将来負担比率（分子）の構造'!J$45</f>
        <v>967</v>
      </c>
      <c r="F62" s="137"/>
      <c r="G62" s="137"/>
      <c r="H62" s="137">
        <f>'将来負担比率（分子）の構造'!K$45</f>
        <v>893</v>
      </c>
      <c r="I62" s="137"/>
      <c r="J62" s="137"/>
      <c r="K62" s="137">
        <f>'将来負担比率（分子）の構造'!L$45</f>
        <v>858</v>
      </c>
      <c r="L62" s="137"/>
      <c r="M62" s="137"/>
      <c r="N62" s="137">
        <f>'将来負担比率（分子）の構造'!M$45</f>
        <v>839</v>
      </c>
      <c r="O62" s="137"/>
      <c r="P62" s="137"/>
    </row>
    <row r="63" spans="1:16" x14ac:dyDescent="0.15">
      <c r="A63" s="137" t="s">
        <v>28</v>
      </c>
      <c r="B63" s="137">
        <f>'将来負担比率（分子）の構造'!I$44</f>
        <v>19</v>
      </c>
      <c r="C63" s="137"/>
      <c r="D63" s="137"/>
      <c r="E63" s="137">
        <f>'将来負担比率（分子）の構造'!J$44</f>
        <v>15</v>
      </c>
      <c r="F63" s="137"/>
      <c r="G63" s="137"/>
      <c r="H63" s="137">
        <f>'将来負担比率（分子）の構造'!K$44</f>
        <v>13</v>
      </c>
      <c r="I63" s="137"/>
      <c r="J63" s="137"/>
      <c r="K63" s="137">
        <f>'将来負担比率（分子）の構造'!L$44</f>
        <v>11</v>
      </c>
      <c r="L63" s="137"/>
      <c r="M63" s="137"/>
      <c r="N63" s="137">
        <f>'将来負担比率（分子）の構造'!M$44</f>
        <v>9</v>
      </c>
      <c r="O63" s="137"/>
      <c r="P63" s="137"/>
    </row>
    <row r="64" spans="1:16" x14ac:dyDescent="0.15">
      <c r="A64" s="137" t="s">
        <v>27</v>
      </c>
      <c r="B64" s="137">
        <f>'将来負担比率（分子）の構造'!I$43</f>
        <v>447</v>
      </c>
      <c r="C64" s="137"/>
      <c r="D64" s="137"/>
      <c r="E64" s="137">
        <f>'将来負担比率（分子）の構造'!J$43</f>
        <v>391</v>
      </c>
      <c r="F64" s="137"/>
      <c r="G64" s="137"/>
      <c r="H64" s="137">
        <f>'将来負担比率（分子）の構造'!K$43</f>
        <v>342</v>
      </c>
      <c r="I64" s="137"/>
      <c r="J64" s="137"/>
      <c r="K64" s="137">
        <f>'将来負担比率（分子）の構造'!L$43</f>
        <v>288</v>
      </c>
      <c r="L64" s="137"/>
      <c r="M64" s="137"/>
      <c r="N64" s="137">
        <f>'将来負担比率（分子）の構造'!M$43</f>
        <v>239</v>
      </c>
      <c r="O64" s="137"/>
      <c r="P64" s="137"/>
    </row>
    <row r="65" spans="1:16" x14ac:dyDescent="0.15">
      <c r="A65" s="137" t="s">
        <v>26</v>
      </c>
      <c r="B65" s="137">
        <f>'将来負担比率（分子）の構造'!I$42</f>
        <v>10</v>
      </c>
      <c r="C65" s="137"/>
      <c r="D65" s="137"/>
      <c r="E65" s="137">
        <f>'将来負担比率（分子）の構造'!J$42</f>
        <v>7</v>
      </c>
      <c r="F65" s="137"/>
      <c r="G65" s="137"/>
      <c r="H65" s="137">
        <f>'将来負担比率（分子）の構造'!K$42</f>
        <v>5</v>
      </c>
      <c r="I65" s="137"/>
      <c r="J65" s="137"/>
      <c r="K65" s="137">
        <f>'将来負担比率（分子）の構造'!L$42</f>
        <v>2</v>
      </c>
      <c r="L65" s="137"/>
      <c r="M65" s="137"/>
      <c r="N65" s="137" t="str">
        <f>'将来負担比率（分子）の構造'!M$42</f>
        <v>-</v>
      </c>
      <c r="O65" s="137"/>
      <c r="P65" s="137"/>
    </row>
    <row r="66" spans="1:16" x14ac:dyDescent="0.15">
      <c r="A66" s="137" t="s">
        <v>25</v>
      </c>
      <c r="B66" s="137">
        <f>'将来負担比率（分子）の構造'!I$41</f>
        <v>5196</v>
      </c>
      <c r="C66" s="137"/>
      <c r="D66" s="137"/>
      <c r="E66" s="137">
        <f>'将来負担比率（分子）の構造'!J$41</f>
        <v>6019</v>
      </c>
      <c r="F66" s="137"/>
      <c r="G66" s="137"/>
      <c r="H66" s="137">
        <f>'将来負担比率（分子）の構造'!K$41</f>
        <v>7032</v>
      </c>
      <c r="I66" s="137"/>
      <c r="J66" s="137"/>
      <c r="K66" s="137">
        <f>'将来負担比率（分子）の構造'!L$41</f>
        <v>7559</v>
      </c>
      <c r="L66" s="137"/>
      <c r="M66" s="137"/>
      <c r="N66" s="137">
        <f>'将来負担比率（分子）の構造'!M$41</f>
        <v>8201</v>
      </c>
      <c r="O66" s="137"/>
      <c r="P66" s="137"/>
    </row>
    <row r="67" spans="1:16" x14ac:dyDescent="0.15">
      <c r="A67" s="137" t="s">
        <v>64</v>
      </c>
      <c r="B67" s="137" t="e">
        <f>NA()</f>
        <v>#N/A</v>
      </c>
      <c r="C67" s="137">
        <f>IF(ISNUMBER('将来負担比率（分子）の構造'!I$53), IF('将来負担比率（分子）の構造'!I$53 &lt; 0, 0, '将来負担比率（分子）の構造'!I$53), NA())</f>
        <v>43</v>
      </c>
      <c r="D67" s="137" t="e">
        <f>NA()</f>
        <v>#N/A</v>
      </c>
      <c r="E67" s="137" t="e">
        <f>NA()</f>
        <v>#N/A</v>
      </c>
      <c r="F67" s="137">
        <f>IF(ISNUMBER('将来負担比率（分子）の構造'!J$53), IF('将来負担比率（分子）の構造'!J$53 &lt; 0, 0, '将来負担比率（分子）の構造'!J$53), NA())</f>
        <v>98</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2018-02-13T06:31:43Z</cp:lastPrinted>
  <dcterms:created xsi:type="dcterms:W3CDTF">2018-01-24T03:19:41Z</dcterms:created>
  <dcterms:modified xsi:type="dcterms:W3CDTF">2018-10-19T00:17:21Z</dcterms:modified>
</cp:coreProperties>
</file>